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tockto\Desktop\"/>
    </mc:Choice>
  </mc:AlternateContent>
  <xr:revisionPtr revIDLastSave="0" documentId="8_{C6894E6D-2E94-41C0-8C97-6B6D14E1EC22}" xr6:coauthVersionLast="36" xr6:coauthVersionMax="36" xr10:uidLastSave="{00000000-0000-0000-0000-000000000000}"/>
  <bookViews>
    <workbookView xWindow="0" yWindow="0" windowWidth="28800" windowHeight="12225" firstSheet="3" activeTab="5" xr2:uid="{00000000-000D-0000-FFFF-FFFF00000000}"/>
  </bookViews>
  <sheets>
    <sheet name="Undergraduate Fall 2021" sheetId="1" r:id="rId1"/>
    <sheet name="Graduate Fall 2021" sheetId="2" r:id="rId2"/>
    <sheet name="Graduate Spring 22" sheetId="4" r:id="rId3"/>
    <sheet name="Undergraduate Spring 2021" sheetId="3" r:id="rId4"/>
    <sheet name="Undergraduate Summer 22" sheetId="6" r:id="rId5"/>
    <sheet name="Graduate Summer 22" sheetId="5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  <c r="D79" i="1"/>
  <c r="C41" i="6"/>
  <c r="H41" i="6"/>
  <c r="O41" i="6"/>
  <c r="V41" i="6"/>
  <c r="AA41" i="6"/>
  <c r="C10" i="6"/>
  <c r="H10" i="6"/>
  <c r="O10" i="6"/>
  <c r="V10" i="6"/>
  <c r="AA10" i="6"/>
  <c r="C36" i="3"/>
  <c r="C37" i="3"/>
  <c r="C38" i="3"/>
  <c r="C39" i="3"/>
  <c r="C40" i="3"/>
  <c r="C41" i="3"/>
  <c r="C42" i="3"/>
  <c r="C43" i="3"/>
  <c r="C47" i="3"/>
  <c r="C50" i="3"/>
  <c r="C51" i="3"/>
  <c r="C52" i="3"/>
  <c r="C53" i="3"/>
  <c r="C54" i="3"/>
  <c r="C55" i="3"/>
  <c r="C56" i="3"/>
  <c r="C57" i="3"/>
  <c r="C58" i="3"/>
  <c r="C59" i="3"/>
  <c r="C61" i="3"/>
  <c r="C62" i="3"/>
  <c r="C63" i="3"/>
  <c r="C64" i="3"/>
  <c r="C66" i="3"/>
  <c r="C67" i="3"/>
  <c r="C68" i="3"/>
  <c r="C69" i="3"/>
  <c r="C70" i="3"/>
  <c r="C71" i="3"/>
  <c r="D76" i="3"/>
  <c r="D51" i="6"/>
  <c r="C12" i="5"/>
  <c r="C8" i="5"/>
  <c r="C8" i="6"/>
  <c r="C17" i="4"/>
  <c r="C12" i="4"/>
  <c r="H12" i="4"/>
  <c r="O12" i="4"/>
  <c r="V12" i="4"/>
  <c r="C36" i="6" l="1"/>
  <c r="H36" i="6" s="1"/>
  <c r="C37" i="6"/>
  <c r="H37" i="6" s="1"/>
  <c r="H8" i="6" l="1"/>
  <c r="C9" i="6"/>
  <c r="H9" i="6" s="1"/>
  <c r="C11" i="6"/>
  <c r="H11" i="6" s="1"/>
  <c r="C12" i="6"/>
  <c r="H12" i="6" s="1"/>
  <c r="C13" i="6"/>
  <c r="H13" i="6" s="1"/>
  <c r="Y51" i="6" l="1"/>
  <c r="W51" i="6"/>
  <c r="T51" i="6"/>
  <c r="R51" i="6"/>
  <c r="P51" i="6"/>
  <c r="M51" i="6"/>
  <c r="K51" i="6"/>
  <c r="I51" i="6"/>
  <c r="F51" i="6"/>
  <c r="C50" i="6"/>
  <c r="H50" i="6" s="1"/>
  <c r="C48" i="6"/>
  <c r="C47" i="6"/>
  <c r="C46" i="6"/>
  <c r="H46" i="6" s="1"/>
  <c r="C45" i="6"/>
  <c r="H45" i="6" s="1"/>
  <c r="C44" i="6"/>
  <c r="C42" i="6"/>
  <c r="C40" i="6"/>
  <c r="H40" i="6" s="1"/>
  <c r="C39" i="6"/>
  <c r="H39" i="6" s="1"/>
  <c r="C38" i="6"/>
  <c r="H38" i="6" s="1"/>
  <c r="C33" i="6"/>
  <c r="H33" i="6" s="1"/>
  <c r="C32" i="6"/>
  <c r="C31" i="6"/>
  <c r="H31" i="6" s="1"/>
  <c r="C30" i="6"/>
  <c r="C29" i="6"/>
  <c r="H29" i="6" s="1"/>
  <c r="C28" i="6"/>
  <c r="C27" i="6"/>
  <c r="C26" i="6"/>
  <c r="H26" i="6" s="1"/>
  <c r="C25" i="6"/>
  <c r="C24" i="6"/>
  <c r="C23" i="6"/>
  <c r="C22" i="6"/>
  <c r="H22" i="6" s="1"/>
  <c r="C20" i="6"/>
  <c r="C19" i="6"/>
  <c r="C18" i="6"/>
  <c r="H18" i="6" s="1"/>
  <c r="C17" i="6"/>
  <c r="C16" i="6"/>
  <c r="C15" i="6"/>
  <c r="H15" i="6" s="1"/>
  <c r="C14" i="6"/>
  <c r="AA13" i="6"/>
  <c r="O13" i="6"/>
  <c r="V13" i="6"/>
  <c r="V12" i="6"/>
  <c r="O12" i="6"/>
  <c r="AA12" i="6"/>
  <c r="AA11" i="6"/>
  <c r="V11" i="6"/>
  <c r="AA9" i="6"/>
  <c r="V9" i="6"/>
  <c r="AA8" i="6"/>
  <c r="V8" i="6"/>
  <c r="O8" i="6"/>
  <c r="Z18" i="5"/>
  <c r="W18" i="5"/>
  <c r="T18" i="5"/>
  <c r="R18" i="5"/>
  <c r="P18" i="5"/>
  <c r="M18" i="5"/>
  <c r="K18" i="5"/>
  <c r="I18" i="5"/>
  <c r="F18" i="5"/>
  <c r="D18" i="5"/>
  <c r="C17" i="5"/>
  <c r="O17" i="5" s="1"/>
  <c r="C16" i="5"/>
  <c r="O16" i="5" s="1"/>
  <c r="C15" i="5"/>
  <c r="O15" i="5" s="1"/>
  <c r="C14" i="5"/>
  <c r="C13" i="5"/>
  <c r="O13" i="5" s="1"/>
  <c r="C11" i="5"/>
  <c r="O11" i="5" s="1"/>
  <c r="C10" i="5"/>
  <c r="C9" i="5"/>
  <c r="Z18" i="4"/>
  <c r="W18" i="4"/>
  <c r="T18" i="4"/>
  <c r="R18" i="4"/>
  <c r="P18" i="4"/>
  <c r="M18" i="4"/>
  <c r="K18" i="4"/>
  <c r="I18" i="4"/>
  <c r="F18" i="4"/>
  <c r="D18" i="4"/>
  <c r="V17" i="4"/>
  <c r="C16" i="4"/>
  <c r="V16" i="4" s="1"/>
  <c r="C15" i="4"/>
  <c r="V15" i="4" s="1"/>
  <c r="C14" i="4"/>
  <c r="V14" i="4" s="1"/>
  <c r="C13" i="4"/>
  <c r="V13" i="4" s="1"/>
  <c r="C11" i="4"/>
  <c r="V11" i="4" s="1"/>
  <c r="C10" i="4"/>
  <c r="V10" i="4" s="1"/>
  <c r="C9" i="4"/>
  <c r="V9" i="4" s="1"/>
  <c r="C8" i="4"/>
  <c r="V8" i="4" s="1"/>
  <c r="AB76" i="3"/>
  <c r="Y76" i="3"/>
  <c r="W76" i="3"/>
  <c r="T76" i="3"/>
  <c r="R76" i="3"/>
  <c r="P76" i="3"/>
  <c r="M76" i="3"/>
  <c r="K76" i="3"/>
  <c r="I76" i="3"/>
  <c r="F76" i="3"/>
  <c r="V75" i="3"/>
  <c r="AA74" i="3"/>
  <c r="H73" i="3"/>
  <c r="O71" i="3"/>
  <c r="V70" i="3"/>
  <c r="AA69" i="3"/>
  <c r="H68" i="3"/>
  <c r="O67" i="3"/>
  <c r="V66" i="3"/>
  <c r="AA64" i="3"/>
  <c r="H63" i="3"/>
  <c r="O62" i="3"/>
  <c r="V61" i="3"/>
  <c r="AA59" i="3"/>
  <c r="H58" i="3"/>
  <c r="O57" i="3"/>
  <c r="V56" i="3"/>
  <c r="AA55" i="3"/>
  <c r="H54" i="3"/>
  <c r="O53" i="3"/>
  <c r="V52" i="3"/>
  <c r="AA51" i="3"/>
  <c r="H50" i="3"/>
  <c r="O47" i="3"/>
  <c r="AA46" i="3"/>
  <c r="V46" i="3"/>
  <c r="O46" i="3"/>
  <c r="H46" i="3"/>
  <c r="C45" i="3"/>
  <c r="V45" i="3" s="1"/>
  <c r="AA43" i="3"/>
  <c r="AA42" i="3"/>
  <c r="O41" i="3"/>
  <c r="V40" i="3"/>
  <c r="AA39" i="3"/>
  <c r="AA38" i="3"/>
  <c r="O37" i="3"/>
  <c r="V36" i="3"/>
  <c r="C35" i="3"/>
  <c r="AA35" i="3" s="1"/>
  <c r="C34" i="3"/>
  <c r="AA34" i="3" s="1"/>
  <c r="C33" i="3"/>
  <c r="O33" i="3" s="1"/>
  <c r="C32" i="3"/>
  <c r="V32" i="3" s="1"/>
  <c r="C31" i="3"/>
  <c r="AA31" i="3" s="1"/>
  <c r="C30" i="3"/>
  <c r="AA30" i="3" s="1"/>
  <c r="C29" i="3"/>
  <c r="O29" i="3" s="1"/>
  <c r="C28" i="3"/>
  <c r="V28" i="3" s="1"/>
  <c r="C27" i="3"/>
  <c r="AA27" i="3" s="1"/>
  <c r="C26" i="3"/>
  <c r="AA26" i="3" s="1"/>
  <c r="C23" i="3"/>
  <c r="V23" i="3" s="1"/>
  <c r="C22" i="3"/>
  <c r="AA22" i="3" s="1"/>
  <c r="C21" i="3"/>
  <c r="AA21" i="3" s="1"/>
  <c r="C20" i="3"/>
  <c r="O20" i="3" s="1"/>
  <c r="C19" i="3"/>
  <c r="V19" i="3" s="1"/>
  <c r="C18" i="3"/>
  <c r="AA18" i="3" s="1"/>
  <c r="C17" i="3"/>
  <c r="AA17" i="3" s="1"/>
  <c r="C16" i="3"/>
  <c r="O16" i="3" s="1"/>
  <c r="C15" i="3"/>
  <c r="V15" i="3" s="1"/>
  <c r="C14" i="3"/>
  <c r="AA14" i="3" s="1"/>
  <c r="C13" i="3"/>
  <c r="AA13" i="3" s="1"/>
  <c r="C12" i="3"/>
  <c r="O12" i="3" s="1"/>
  <c r="C11" i="3"/>
  <c r="V11" i="3" s="1"/>
  <c r="C10" i="3"/>
  <c r="AA10" i="3" s="1"/>
  <c r="C9" i="3"/>
  <c r="AA9" i="3" s="1"/>
  <c r="C8" i="3"/>
  <c r="O8" i="3" s="1"/>
  <c r="AB79" i="1"/>
  <c r="Y79" i="1"/>
  <c r="W79" i="1"/>
  <c r="T79" i="1"/>
  <c r="R79" i="1"/>
  <c r="P79" i="1"/>
  <c r="M79" i="1"/>
  <c r="K79" i="1"/>
  <c r="I79" i="1"/>
  <c r="F79" i="1"/>
  <c r="AA48" i="1"/>
  <c r="C16" i="1"/>
  <c r="V16" i="1" s="1"/>
  <c r="C57" i="1"/>
  <c r="AA57" i="1" s="1"/>
  <c r="V48" i="1"/>
  <c r="O48" i="1"/>
  <c r="H48" i="1"/>
  <c r="V20" i="6" l="1"/>
  <c r="H20" i="6"/>
  <c r="V30" i="6"/>
  <c r="H30" i="6"/>
  <c r="V47" i="6"/>
  <c r="H47" i="6"/>
  <c r="V9" i="5"/>
  <c r="O9" i="5"/>
  <c r="H9" i="5"/>
  <c r="O14" i="6"/>
  <c r="H14" i="6"/>
  <c r="O17" i="6"/>
  <c r="H17" i="6"/>
  <c r="O25" i="6"/>
  <c r="H25" i="6"/>
  <c r="O28" i="6"/>
  <c r="H28" i="6"/>
  <c r="O32" i="6"/>
  <c r="H32" i="6"/>
  <c r="AA44" i="6"/>
  <c r="H44" i="6"/>
  <c r="V48" i="6"/>
  <c r="H48" i="6"/>
  <c r="V24" i="6"/>
  <c r="H24" i="6"/>
  <c r="V10" i="5"/>
  <c r="H10" i="5"/>
  <c r="O10" i="5"/>
  <c r="V14" i="5"/>
  <c r="O14" i="5"/>
  <c r="H14" i="5"/>
  <c r="V27" i="6"/>
  <c r="H27" i="6"/>
  <c r="H14" i="4"/>
  <c r="AA16" i="6"/>
  <c r="H16" i="6"/>
  <c r="AA19" i="6"/>
  <c r="H19" i="6"/>
  <c r="AA23" i="6"/>
  <c r="H23" i="6"/>
  <c r="AA42" i="6"/>
  <c r="H42" i="6"/>
  <c r="V12" i="5"/>
  <c r="O12" i="5"/>
  <c r="H12" i="5"/>
  <c r="V13" i="5"/>
  <c r="H13" i="5"/>
  <c r="V15" i="5"/>
  <c r="H15" i="5"/>
  <c r="V17" i="5"/>
  <c r="H17" i="5"/>
  <c r="V16" i="5"/>
  <c r="H16" i="5"/>
  <c r="V11" i="5"/>
  <c r="H11" i="5"/>
  <c r="V8" i="5"/>
  <c r="H8" i="5"/>
  <c r="H9" i="4"/>
  <c r="H10" i="4"/>
  <c r="C18" i="5"/>
  <c r="S18" i="5" s="1"/>
  <c r="H13" i="4"/>
  <c r="H17" i="4"/>
  <c r="H16" i="4"/>
  <c r="H15" i="4"/>
  <c r="H11" i="4"/>
  <c r="H8" i="4"/>
  <c r="C18" i="4"/>
  <c r="J18" i="4" s="1"/>
  <c r="AA46" i="6"/>
  <c r="V46" i="6"/>
  <c r="AA39" i="6"/>
  <c r="AA36" i="6"/>
  <c r="AA37" i="6"/>
  <c r="AA48" i="6"/>
  <c r="V45" i="6"/>
  <c r="AA32" i="6"/>
  <c r="O42" i="6"/>
  <c r="O45" i="6"/>
  <c r="O46" i="6"/>
  <c r="V42" i="6"/>
  <c r="O39" i="6"/>
  <c r="V39" i="6"/>
  <c r="V37" i="6"/>
  <c r="O38" i="6"/>
  <c r="O36" i="6"/>
  <c r="V38" i="6"/>
  <c r="V36" i="6"/>
  <c r="AA33" i="6"/>
  <c r="V33" i="6"/>
  <c r="V32" i="6"/>
  <c r="O23" i="6"/>
  <c r="V23" i="6"/>
  <c r="AA27" i="6"/>
  <c r="O27" i="6"/>
  <c r="V26" i="6"/>
  <c r="V22" i="6"/>
  <c r="AA26" i="6"/>
  <c r="O24" i="6"/>
  <c r="V28" i="6"/>
  <c r="V31" i="6"/>
  <c r="AA24" i="6"/>
  <c r="AA28" i="6"/>
  <c r="AA31" i="6"/>
  <c r="AA22" i="6"/>
  <c r="O30" i="6"/>
  <c r="V25" i="6"/>
  <c r="V29" i="6"/>
  <c r="AA30" i="6"/>
  <c r="AA25" i="6"/>
  <c r="AA29" i="6"/>
  <c r="O20" i="6"/>
  <c r="AA20" i="6"/>
  <c r="V17" i="6"/>
  <c r="V14" i="6"/>
  <c r="AA18" i="6"/>
  <c r="V18" i="6"/>
  <c r="V16" i="6"/>
  <c r="AA14" i="6"/>
  <c r="V15" i="6"/>
  <c r="AA15" i="6"/>
  <c r="O19" i="6"/>
  <c r="V19" i="6"/>
  <c r="AA17" i="6"/>
  <c r="O16" i="6"/>
  <c r="O22" i="3"/>
  <c r="H22" i="3"/>
  <c r="O34" i="3"/>
  <c r="H10" i="3"/>
  <c r="H74" i="3"/>
  <c r="V53" i="3"/>
  <c r="O50" i="3"/>
  <c r="O30" i="3"/>
  <c r="H27" i="3"/>
  <c r="V37" i="3"/>
  <c r="H43" i="3"/>
  <c r="O27" i="3"/>
  <c r="O43" i="3"/>
  <c r="V30" i="3"/>
  <c r="H34" i="3"/>
  <c r="O39" i="3"/>
  <c r="O9" i="3"/>
  <c r="H14" i="3"/>
  <c r="O18" i="3"/>
  <c r="O14" i="3"/>
  <c r="H17" i="3"/>
  <c r="V8" i="3"/>
  <c r="V13" i="3"/>
  <c r="V17" i="3"/>
  <c r="O73" i="3"/>
  <c r="V71" i="3"/>
  <c r="V58" i="3"/>
  <c r="O64" i="3"/>
  <c r="H59" i="3"/>
  <c r="H51" i="3"/>
  <c r="V57" i="3"/>
  <c r="O63" i="3"/>
  <c r="O68" i="3"/>
  <c r="H69" i="3"/>
  <c r="V67" i="3"/>
  <c r="V50" i="3"/>
  <c r="O54" i="3"/>
  <c r="V62" i="3"/>
  <c r="V54" i="3"/>
  <c r="O58" i="3"/>
  <c r="O51" i="3"/>
  <c r="H55" i="3"/>
  <c r="V63" i="3"/>
  <c r="O55" i="3"/>
  <c r="O59" i="3"/>
  <c r="H64" i="3"/>
  <c r="V47" i="3"/>
  <c r="O31" i="3"/>
  <c r="O38" i="3"/>
  <c r="H26" i="3"/>
  <c r="V29" i="3"/>
  <c r="H35" i="3"/>
  <c r="V38" i="3"/>
  <c r="H42" i="3"/>
  <c r="O35" i="3"/>
  <c r="O42" i="3"/>
  <c r="O26" i="3"/>
  <c r="V26" i="3"/>
  <c r="H30" i="3"/>
  <c r="V33" i="3"/>
  <c r="H39" i="3"/>
  <c r="V42" i="3"/>
  <c r="H31" i="3"/>
  <c r="V34" i="3"/>
  <c r="H38" i="3"/>
  <c r="V41" i="3"/>
  <c r="O21" i="3"/>
  <c r="V21" i="3"/>
  <c r="H21" i="3"/>
  <c r="V20" i="3"/>
  <c r="H9" i="3"/>
  <c r="V12" i="3"/>
  <c r="H18" i="3"/>
  <c r="V9" i="3"/>
  <c r="H13" i="3"/>
  <c r="V16" i="3"/>
  <c r="O13" i="3"/>
  <c r="O10" i="3"/>
  <c r="O17" i="3"/>
  <c r="O47" i="6"/>
  <c r="V50" i="6"/>
  <c r="O50" i="6"/>
  <c r="O44" i="6"/>
  <c r="AA47" i="6"/>
  <c r="C51" i="6"/>
  <c r="E51" i="6" s="1"/>
  <c r="V40" i="6"/>
  <c r="O40" i="6"/>
  <c r="O9" i="6"/>
  <c r="O11" i="6"/>
  <c r="O15" i="6"/>
  <c r="O18" i="6"/>
  <c r="O22" i="6"/>
  <c r="O26" i="6"/>
  <c r="O29" i="6"/>
  <c r="O31" i="6"/>
  <c r="O33" i="6"/>
  <c r="O37" i="6"/>
  <c r="AA40" i="6"/>
  <c r="V44" i="6"/>
  <c r="O48" i="6"/>
  <c r="AA38" i="6"/>
  <c r="AA45" i="6"/>
  <c r="O8" i="5"/>
  <c r="O8" i="4"/>
  <c r="O9" i="4"/>
  <c r="O10" i="4"/>
  <c r="O11" i="4"/>
  <c r="O13" i="4"/>
  <c r="O14" i="4"/>
  <c r="O15" i="4"/>
  <c r="O16" i="4"/>
  <c r="O17" i="4"/>
  <c r="AA11" i="3"/>
  <c r="AA19" i="3"/>
  <c r="AA40" i="3"/>
  <c r="AA52" i="3"/>
  <c r="AA61" i="3"/>
  <c r="AA70" i="3"/>
  <c r="AA8" i="3"/>
  <c r="H11" i="3"/>
  <c r="AA12" i="3"/>
  <c r="H15" i="3"/>
  <c r="AA16" i="3"/>
  <c r="H19" i="3"/>
  <c r="AA20" i="3"/>
  <c r="H23" i="3"/>
  <c r="H28" i="3"/>
  <c r="AA29" i="3"/>
  <c r="H32" i="3"/>
  <c r="AA33" i="3"/>
  <c r="H36" i="3"/>
  <c r="AA37" i="3"/>
  <c r="H40" i="3"/>
  <c r="AA41" i="3"/>
  <c r="H45" i="3"/>
  <c r="AA47" i="3"/>
  <c r="H52" i="3"/>
  <c r="AA53" i="3"/>
  <c r="H56" i="3"/>
  <c r="AA57" i="3"/>
  <c r="H61" i="3"/>
  <c r="AA62" i="3"/>
  <c r="H66" i="3"/>
  <c r="AA67" i="3"/>
  <c r="V68" i="3"/>
  <c r="O69" i="3"/>
  <c r="H70" i="3"/>
  <c r="AA71" i="3"/>
  <c r="V73" i="3"/>
  <c r="O74" i="3"/>
  <c r="H75" i="3"/>
  <c r="C76" i="3"/>
  <c r="X76" i="3" s="1"/>
  <c r="AA28" i="3"/>
  <c r="H8" i="3"/>
  <c r="V10" i="3"/>
  <c r="O11" i="3"/>
  <c r="H12" i="3"/>
  <c r="V14" i="3"/>
  <c r="O15" i="3"/>
  <c r="H16" i="3"/>
  <c r="V18" i="3"/>
  <c r="O19" i="3"/>
  <c r="H20" i="3"/>
  <c r="V22" i="3"/>
  <c r="O23" i="3"/>
  <c r="V27" i="3"/>
  <c r="O28" i="3"/>
  <c r="H29" i="3"/>
  <c r="V31" i="3"/>
  <c r="O32" i="3"/>
  <c r="H33" i="3"/>
  <c r="V35" i="3"/>
  <c r="O36" i="3"/>
  <c r="H37" i="3"/>
  <c r="V39" i="3"/>
  <c r="O40" i="3"/>
  <c r="H41" i="3"/>
  <c r="V43" i="3"/>
  <c r="O45" i="3"/>
  <c r="H47" i="3"/>
  <c r="AA50" i="3"/>
  <c r="V51" i="3"/>
  <c r="O52" i="3"/>
  <c r="H53" i="3"/>
  <c r="AA54" i="3"/>
  <c r="V55" i="3"/>
  <c r="O56" i="3"/>
  <c r="H57" i="3"/>
  <c r="AA58" i="3"/>
  <c r="V59" i="3"/>
  <c r="O61" i="3"/>
  <c r="H62" i="3"/>
  <c r="AA63" i="3"/>
  <c r="V64" i="3"/>
  <c r="O66" i="3"/>
  <c r="H67" i="3"/>
  <c r="AA68" i="3"/>
  <c r="V69" i="3"/>
  <c r="O70" i="3"/>
  <c r="H71" i="3"/>
  <c r="AA73" i="3"/>
  <c r="V74" i="3"/>
  <c r="O75" i="3"/>
  <c r="AA15" i="3"/>
  <c r="AA23" i="3"/>
  <c r="AA32" i="3"/>
  <c r="AA36" i="3"/>
  <c r="AA45" i="3"/>
  <c r="AA56" i="3"/>
  <c r="AA66" i="3"/>
  <c r="AA75" i="3"/>
  <c r="O57" i="1"/>
  <c r="AA16" i="1"/>
  <c r="O16" i="1"/>
  <c r="H16" i="1"/>
  <c r="V57" i="1"/>
  <c r="H57" i="1"/>
  <c r="G18" i="5" l="1"/>
  <c r="L18" i="5"/>
  <c r="U18" i="5"/>
  <c r="N18" i="5"/>
  <c r="X18" i="5"/>
  <c r="Y18" i="5" s="1"/>
  <c r="J18" i="5"/>
  <c r="AA18" i="5"/>
  <c r="E18" i="5"/>
  <c r="Q18" i="5"/>
  <c r="Q18" i="4"/>
  <c r="G18" i="4"/>
  <c r="L18" i="4"/>
  <c r="N18" i="4"/>
  <c r="E18" i="4"/>
  <c r="X18" i="4"/>
  <c r="Y18" i="4" s="1"/>
  <c r="U18" i="4"/>
  <c r="S18" i="4"/>
  <c r="AA18" i="4"/>
  <c r="AC76" i="3"/>
  <c r="G76" i="3"/>
  <c r="X51" i="6"/>
  <c r="Z51" i="6"/>
  <c r="N51" i="6"/>
  <c r="J51" i="6"/>
  <c r="S51" i="6"/>
  <c r="L51" i="6"/>
  <c r="Q51" i="6"/>
  <c r="U51" i="6"/>
  <c r="G51" i="6"/>
  <c r="H51" i="6" s="1"/>
  <c r="S76" i="3"/>
  <c r="U76" i="3"/>
  <c r="L76" i="3"/>
  <c r="Z76" i="3"/>
  <c r="AA76" i="3" s="1"/>
  <c r="N76" i="3"/>
  <c r="J76" i="3"/>
  <c r="Q76" i="3"/>
  <c r="E76" i="3"/>
  <c r="O18" i="5" l="1"/>
  <c r="H18" i="5"/>
  <c r="V18" i="5"/>
  <c r="V18" i="4"/>
  <c r="H18" i="4"/>
  <c r="O18" i="4"/>
  <c r="V51" i="6"/>
  <c r="H76" i="3"/>
  <c r="V76" i="3"/>
  <c r="AA51" i="6"/>
  <c r="O51" i="6"/>
  <c r="O76" i="3"/>
  <c r="C40" i="1"/>
  <c r="AA40" i="1" s="1"/>
  <c r="C24" i="1"/>
  <c r="AA24" i="1" s="1"/>
  <c r="C14" i="1"/>
  <c r="C8" i="1"/>
  <c r="AA8" i="1" s="1"/>
  <c r="C15" i="1"/>
  <c r="AA15" i="1" s="1"/>
  <c r="C17" i="1"/>
  <c r="AA17" i="1" s="1"/>
  <c r="C29" i="1"/>
  <c r="AA29" i="1" s="1"/>
  <c r="C35" i="1"/>
  <c r="AA35" i="1" s="1"/>
  <c r="C58" i="1"/>
  <c r="AA58" i="1" s="1"/>
  <c r="C59" i="1"/>
  <c r="AA59" i="1" s="1"/>
  <c r="C18" i="1"/>
  <c r="AA18" i="1" s="1"/>
  <c r="C21" i="1"/>
  <c r="AA21" i="1" s="1"/>
  <c r="C23" i="1"/>
  <c r="AA23" i="1" s="1"/>
  <c r="C41" i="1"/>
  <c r="AA41" i="1" s="1"/>
  <c r="C52" i="1"/>
  <c r="AA52" i="1" s="1"/>
  <c r="C67" i="1"/>
  <c r="AA67" i="1" s="1"/>
  <c r="C72" i="1"/>
  <c r="AA72" i="1" s="1"/>
  <c r="C32" i="1"/>
  <c r="AA32" i="1" s="1"/>
  <c r="C30" i="1"/>
  <c r="AA30" i="1" s="1"/>
  <c r="C22" i="1"/>
  <c r="AA22" i="1" s="1"/>
  <c r="C28" i="1"/>
  <c r="AA28" i="1" s="1"/>
  <c r="C34" i="1"/>
  <c r="AA34" i="1" s="1"/>
  <c r="C53" i="1"/>
  <c r="AA53" i="1" s="1"/>
  <c r="AA14" i="1" l="1"/>
  <c r="V14" i="1"/>
  <c r="H14" i="1"/>
  <c r="O14" i="1"/>
  <c r="V72" i="1"/>
  <c r="O72" i="1"/>
  <c r="H72" i="1"/>
  <c r="V58" i="1"/>
  <c r="O58" i="1"/>
  <c r="H58" i="1"/>
  <c r="V22" i="1"/>
  <c r="O22" i="1"/>
  <c r="H22" i="1"/>
  <c r="V21" i="1"/>
  <c r="O21" i="1"/>
  <c r="H21" i="1"/>
  <c r="V35" i="1"/>
  <c r="O35" i="1"/>
  <c r="H35" i="1"/>
  <c r="V8" i="1"/>
  <c r="O8" i="1"/>
  <c r="H8" i="1"/>
  <c r="V23" i="1"/>
  <c r="O23" i="1"/>
  <c r="H23" i="1"/>
  <c r="V15" i="1"/>
  <c r="O15" i="1"/>
  <c r="H15" i="1"/>
  <c r="V67" i="1"/>
  <c r="O67" i="1"/>
  <c r="H67" i="1"/>
  <c r="V30" i="1"/>
  <c r="O30" i="1"/>
  <c r="H30" i="1"/>
  <c r="H52" i="1"/>
  <c r="V52" i="1"/>
  <c r="O52" i="1"/>
  <c r="H18" i="1"/>
  <c r="V18" i="1"/>
  <c r="O18" i="1"/>
  <c r="O29" i="1"/>
  <c r="H29" i="1"/>
  <c r="V29" i="1"/>
  <c r="H28" i="1"/>
  <c r="V28" i="1"/>
  <c r="O28" i="1"/>
  <c r="V40" i="1"/>
  <c r="O40" i="1"/>
  <c r="H40" i="1"/>
  <c r="V53" i="1"/>
  <c r="O53" i="1"/>
  <c r="H53" i="1"/>
  <c r="H34" i="1"/>
  <c r="V34" i="1"/>
  <c r="O34" i="1"/>
  <c r="V32" i="1"/>
  <c r="O32" i="1"/>
  <c r="H32" i="1"/>
  <c r="H41" i="1"/>
  <c r="O41" i="1"/>
  <c r="V41" i="1"/>
  <c r="H59" i="1"/>
  <c r="V59" i="1"/>
  <c r="O59" i="1"/>
  <c r="O17" i="1"/>
  <c r="H17" i="1"/>
  <c r="V17" i="1"/>
  <c r="H24" i="1"/>
  <c r="O24" i="1"/>
  <c r="V24" i="1"/>
  <c r="C78" i="1"/>
  <c r="AA78" i="1" s="1"/>
  <c r="C77" i="1"/>
  <c r="AA77" i="1" s="1"/>
  <c r="C47" i="1"/>
  <c r="AA47" i="1" s="1"/>
  <c r="C45" i="1"/>
  <c r="AA45" i="1" s="1"/>
  <c r="C37" i="1"/>
  <c r="AA37" i="1" s="1"/>
  <c r="C76" i="1"/>
  <c r="AA76" i="1" s="1"/>
  <c r="C26" i="1"/>
  <c r="AA26" i="1" s="1"/>
  <c r="C73" i="1"/>
  <c r="AA73" i="1" s="1"/>
  <c r="C10" i="1"/>
  <c r="AA10" i="1" s="1"/>
  <c r="C71" i="1"/>
  <c r="AA71" i="1" s="1"/>
  <c r="C70" i="1"/>
  <c r="AA70" i="1" s="1"/>
  <c r="C69" i="1"/>
  <c r="AA69" i="1" s="1"/>
  <c r="C66" i="1"/>
  <c r="AA66" i="1" s="1"/>
  <c r="C65" i="1"/>
  <c r="AA65" i="1" s="1"/>
  <c r="C64" i="1"/>
  <c r="AA64" i="1" s="1"/>
  <c r="C62" i="1"/>
  <c r="AA62" i="1" s="1"/>
  <c r="C61" i="1"/>
  <c r="AA61" i="1" s="1"/>
  <c r="C60" i="1"/>
  <c r="AA60" i="1" s="1"/>
  <c r="C74" i="1"/>
  <c r="AA74" i="1" s="1"/>
  <c r="C49" i="1"/>
  <c r="AA49" i="1" s="1"/>
  <c r="C39" i="1"/>
  <c r="AA39" i="1" s="1"/>
  <c r="C36" i="1"/>
  <c r="AA36" i="1" s="1"/>
  <c r="C19" i="1"/>
  <c r="AA19" i="1" s="1"/>
  <c r="C11" i="1"/>
  <c r="AA11" i="1" s="1"/>
  <c r="C55" i="1"/>
  <c r="AA55" i="1" s="1"/>
  <c r="C44" i="1"/>
  <c r="AA44" i="1" s="1"/>
  <c r="C9" i="1"/>
  <c r="AA9" i="1" s="1"/>
  <c r="C43" i="1"/>
  <c r="AA43" i="1" s="1"/>
  <c r="C42" i="1"/>
  <c r="AA42" i="1" s="1"/>
  <c r="C38" i="1"/>
  <c r="AA38" i="1" s="1"/>
  <c r="C31" i="1"/>
  <c r="AA31" i="1" s="1"/>
  <c r="C33" i="1"/>
  <c r="AA33" i="1" s="1"/>
  <c r="C13" i="1"/>
  <c r="AA13" i="1" s="1"/>
  <c r="C12" i="1"/>
  <c r="AA12" i="1" s="1"/>
  <c r="C54" i="1"/>
  <c r="H54" i="1" s="1"/>
  <c r="C79" i="1" l="1"/>
  <c r="X79" i="1" s="1"/>
  <c r="AA54" i="1"/>
  <c r="H38" i="1"/>
  <c r="V38" i="1"/>
  <c r="O38" i="1"/>
  <c r="V44" i="1"/>
  <c r="O44" i="1"/>
  <c r="H44" i="1"/>
  <c r="V36" i="1"/>
  <c r="O36" i="1"/>
  <c r="H36" i="1"/>
  <c r="V60" i="1"/>
  <c r="O60" i="1"/>
  <c r="H60" i="1"/>
  <c r="V65" i="1"/>
  <c r="O65" i="1"/>
  <c r="H65" i="1"/>
  <c r="V71" i="1"/>
  <c r="O71" i="1"/>
  <c r="H71" i="1"/>
  <c r="V76" i="1"/>
  <c r="O76" i="1"/>
  <c r="H76" i="1"/>
  <c r="V77" i="1"/>
  <c r="O77" i="1"/>
  <c r="H77" i="1"/>
  <c r="V13" i="1"/>
  <c r="O13" i="1"/>
  <c r="H13" i="1"/>
  <c r="V42" i="1"/>
  <c r="O42" i="1"/>
  <c r="H42" i="1"/>
  <c r="V55" i="1"/>
  <c r="O55" i="1"/>
  <c r="H55" i="1"/>
  <c r="V39" i="1"/>
  <c r="O39" i="1"/>
  <c r="H39" i="1"/>
  <c r="V61" i="1"/>
  <c r="O61" i="1"/>
  <c r="H61" i="1"/>
  <c r="V66" i="1"/>
  <c r="O66" i="1"/>
  <c r="H66" i="1"/>
  <c r="H10" i="1"/>
  <c r="V10" i="1"/>
  <c r="O10" i="1"/>
  <c r="H37" i="1"/>
  <c r="V37" i="1"/>
  <c r="O37" i="1"/>
  <c r="H78" i="1"/>
  <c r="O78" i="1"/>
  <c r="V78" i="1"/>
  <c r="V12" i="1"/>
  <c r="H12" i="1"/>
  <c r="O12" i="1"/>
  <c r="V33" i="1"/>
  <c r="O33" i="1"/>
  <c r="H33" i="1"/>
  <c r="H43" i="1"/>
  <c r="V43" i="1"/>
  <c r="O43" i="1"/>
  <c r="H11" i="1"/>
  <c r="V11" i="1"/>
  <c r="O11" i="1"/>
  <c r="H49" i="1"/>
  <c r="O49" i="1"/>
  <c r="V49" i="1"/>
  <c r="H62" i="1"/>
  <c r="V62" i="1"/>
  <c r="O62" i="1"/>
  <c r="H69" i="1"/>
  <c r="V69" i="1"/>
  <c r="O69" i="1"/>
  <c r="V73" i="1"/>
  <c r="O73" i="1"/>
  <c r="H73" i="1"/>
  <c r="H45" i="1"/>
  <c r="V45" i="1"/>
  <c r="O45" i="1"/>
  <c r="O54" i="1"/>
  <c r="V54" i="1"/>
  <c r="H31" i="1"/>
  <c r="V31" i="1"/>
  <c r="O31" i="1"/>
  <c r="V9" i="1"/>
  <c r="O9" i="1"/>
  <c r="H9" i="1"/>
  <c r="H19" i="1"/>
  <c r="V19" i="1"/>
  <c r="O19" i="1"/>
  <c r="V74" i="1"/>
  <c r="O74" i="1"/>
  <c r="H74" i="1"/>
  <c r="H64" i="1"/>
  <c r="V64" i="1"/>
  <c r="O64" i="1"/>
  <c r="V70" i="1"/>
  <c r="O70" i="1"/>
  <c r="H70" i="1"/>
  <c r="V26" i="1"/>
  <c r="O26" i="1"/>
  <c r="H26" i="1"/>
  <c r="V47" i="1"/>
  <c r="O47" i="1"/>
  <c r="H47" i="1"/>
  <c r="L79" i="1" l="1"/>
  <c r="S79" i="1"/>
  <c r="Z79" i="1"/>
  <c r="AA79" i="1" s="1"/>
  <c r="E79" i="1"/>
  <c r="AC79" i="1"/>
  <c r="G79" i="1"/>
  <c r="J79" i="1"/>
  <c r="N79" i="1"/>
  <c r="Q79" i="1"/>
  <c r="U79" i="1"/>
  <c r="O79" i="1" l="1"/>
  <c r="H79" i="1"/>
  <c r="V79" i="1"/>
</calcChain>
</file>

<file path=xl/sharedStrings.xml><?xml version="1.0" encoding="utf-8"?>
<sst xmlns="http://schemas.openxmlformats.org/spreadsheetml/2006/main" count="589" uniqueCount="140">
  <si>
    <t>University of Mary Washington</t>
  </si>
  <si>
    <t>Grade Distribution Summary</t>
  </si>
  <si>
    <t>FALL 2021 UNDERGRADUATE</t>
  </si>
  <si>
    <t>Dept</t>
  </si>
  <si>
    <t>Course</t>
  </si>
  <si>
    <t>#. Stud.</t>
  </si>
  <si>
    <t>A #</t>
  </si>
  <si>
    <t>A %</t>
  </si>
  <si>
    <t>A- #</t>
  </si>
  <si>
    <t>A- %</t>
  </si>
  <si>
    <t>Tot. A%</t>
  </si>
  <si>
    <t>B+ #</t>
  </si>
  <si>
    <t>B+ %</t>
  </si>
  <si>
    <t>B #</t>
  </si>
  <si>
    <t>B %</t>
  </si>
  <si>
    <t>B- #</t>
  </si>
  <si>
    <t>B- %</t>
  </si>
  <si>
    <t>Tot. B %</t>
  </si>
  <si>
    <t>C+ #</t>
  </si>
  <si>
    <t>C+ %</t>
  </si>
  <si>
    <t>C #</t>
  </si>
  <si>
    <t>C %</t>
  </si>
  <si>
    <t>C- #</t>
  </si>
  <si>
    <t>C- %</t>
  </si>
  <si>
    <t>Tot. C %</t>
  </si>
  <si>
    <t>D+ #</t>
  </si>
  <si>
    <t>D+ %</t>
  </si>
  <si>
    <t>D #</t>
  </si>
  <si>
    <t>D %</t>
  </si>
  <si>
    <t>Tot. D %</t>
  </si>
  <si>
    <t>F #</t>
  </si>
  <si>
    <t>F %</t>
  </si>
  <si>
    <t>AVG GPA</t>
  </si>
  <si>
    <t>BUSI</t>
  </si>
  <si>
    <t>ACCT</t>
  </si>
  <si>
    <t>HISA</t>
  </si>
  <si>
    <t>AMST</t>
  </si>
  <si>
    <t>SOAN</t>
  </si>
  <si>
    <t>ANTH</t>
  </si>
  <si>
    <t>MDFL</t>
  </si>
  <si>
    <t>ARAB</t>
  </si>
  <si>
    <t>ARTD</t>
  </si>
  <si>
    <t>ARTH</t>
  </si>
  <si>
    <t>ARTS</t>
  </si>
  <si>
    <t>BIOL</t>
  </si>
  <si>
    <t>BLAW</t>
  </si>
  <si>
    <t>BLST</t>
  </si>
  <si>
    <t>BUAD</t>
  </si>
  <si>
    <t>CHEM</t>
  </si>
  <si>
    <t>CHIN</t>
  </si>
  <si>
    <t>CIST</t>
  </si>
  <si>
    <t>CLPR</t>
  </si>
  <si>
    <t>CLAS</t>
  </si>
  <si>
    <t>ENLS</t>
  </si>
  <si>
    <t>COMM</t>
  </si>
  <si>
    <t>CPRD</t>
  </si>
  <si>
    <t>CPSC</t>
  </si>
  <si>
    <t>CYBR</t>
  </si>
  <si>
    <t>THDA</t>
  </si>
  <si>
    <t>DANC</t>
  </si>
  <si>
    <t>DATA</t>
  </si>
  <si>
    <t>DGST</t>
  </si>
  <si>
    <t>DSCI</t>
  </si>
  <si>
    <t>ECON</t>
  </si>
  <si>
    <t>FLSP</t>
  </si>
  <si>
    <t>EDSE</t>
  </si>
  <si>
    <t>CUIN</t>
  </si>
  <si>
    <t>EDUC</t>
  </si>
  <si>
    <t>ESGE</t>
  </si>
  <si>
    <t>EESC</t>
  </si>
  <si>
    <t>ENGL</t>
  </si>
  <si>
    <t>FINC</t>
  </si>
  <si>
    <t>FREN</t>
  </si>
  <si>
    <t>FSEM</t>
  </si>
  <si>
    <t>GEOG</t>
  </si>
  <si>
    <t>GERM</t>
  </si>
  <si>
    <t>GISC</t>
  </si>
  <si>
    <t>GREK</t>
  </si>
  <si>
    <t>HEPE</t>
  </si>
  <si>
    <t>HEED</t>
  </si>
  <si>
    <t>HIPR</t>
  </si>
  <si>
    <t>HISP</t>
  </si>
  <si>
    <t>HIST</t>
  </si>
  <si>
    <t>HONR</t>
  </si>
  <si>
    <t>HSCI</t>
  </si>
  <si>
    <t>IDIS</t>
  </si>
  <si>
    <t>PSIA</t>
  </si>
  <si>
    <t>INAF</t>
  </si>
  <si>
    <t>ITAL</t>
  </si>
  <si>
    <t>JAPN</t>
  </si>
  <si>
    <t>JOUR</t>
  </si>
  <si>
    <t>LATN</t>
  </si>
  <si>
    <t>LING</t>
  </si>
  <si>
    <t>ADCP</t>
  </si>
  <si>
    <t>LRSP</t>
  </si>
  <si>
    <t>MATH</t>
  </si>
  <si>
    <t>MGMT</t>
  </si>
  <si>
    <t>MIST</t>
  </si>
  <si>
    <t>MKTG</t>
  </si>
  <si>
    <t>MSCI</t>
  </si>
  <si>
    <t>MUSC</t>
  </si>
  <si>
    <t>MUHL</t>
  </si>
  <si>
    <t>MUPR</t>
  </si>
  <si>
    <t>MUTC</t>
  </si>
  <si>
    <t>MUTH</t>
  </si>
  <si>
    <t>NURS</t>
  </si>
  <si>
    <t>PHIL</t>
  </si>
  <si>
    <t>PHYD</t>
  </si>
  <si>
    <t>PHYS</t>
  </si>
  <si>
    <t>PSCI</t>
  </si>
  <si>
    <t>PSYC</t>
  </si>
  <si>
    <t>RELG</t>
  </si>
  <si>
    <t>SOCG</t>
  </si>
  <si>
    <t>SPAN</t>
  </si>
  <si>
    <t>STAT</t>
  </si>
  <si>
    <t>THEA</t>
  </si>
  <si>
    <t>URES</t>
  </si>
  <si>
    <t>WGST</t>
  </si>
  <si>
    <t>Total</t>
  </si>
  <si>
    <t>FALL 2021 GRADUATE</t>
  </si>
  <si>
    <t>College</t>
  </si>
  <si>
    <t># Stud.</t>
  </si>
  <si>
    <t>Tot. B%</t>
  </si>
  <si>
    <t>W</t>
  </si>
  <si>
    <t>COE</t>
  </si>
  <si>
    <t>EDCI</t>
  </si>
  <si>
    <t>COB</t>
  </si>
  <si>
    <t>MBUS</t>
  </si>
  <si>
    <t>INDT</t>
  </si>
  <si>
    <t>MSGA</t>
  </si>
  <si>
    <t>CAS</t>
  </si>
  <si>
    <t>TESL</t>
  </si>
  <si>
    <t>Spring 2022 GRADUATE</t>
  </si>
  <si>
    <t>EDEL</t>
  </si>
  <si>
    <t>EDLS</t>
  </si>
  <si>
    <t>Spring 2022 UNDERGRADUATE</t>
  </si>
  <si>
    <t xml:space="preserve">AVG GPA
</t>
  </si>
  <si>
    <t>Sharepoint file: grade_distribution_subj</t>
  </si>
  <si>
    <t>Summer 2022 UNDERGRADUATE</t>
  </si>
  <si>
    <t>Summer 2022 GRADUATE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</si>
</sst>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0.00;\(0.00\)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3" tint="-0.249977111117893"/>
      <name val="Cambria"/>
      <family val="1"/>
    </font>
    <font>
      <b/>
      <sz val="14"/>
      <color theme="3" tint="-0.249977111117893"/>
      <name val="Cambria"/>
      <family val="1"/>
    </font>
    <font>
      <sz val="9"/>
      <color rgb="FF2255AA"/>
      <name val="Calibri"/>
      <family val="2"/>
    </font>
    <font>
      <sz val="9"/>
      <color theme="1"/>
      <name val="Calibri"/>
      <family val="2"/>
    </font>
    <font>
      <b/>
      <sz val="10"/>
      <color theme="3" tint="-0.249977111117893"/>
      <name val="Cambria"/>
      <family val="1"/>
    </font>
    <font>
      <sz val="10"/>
      <name val="Arial"/>
      <family val="2"/>
    </font>
    <font>
      <b/>
      <sz val="9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Arial"/>
      <family val="2"/>
    </font>
    <font>
      <sz val="9"/>
      <color indexed="8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4D4D4D"/>
      <name val="Tahoma"/>
      <family val="2"/>
    </font>
    <font>
      <b/>
      <sz val="10"/>
      <name val="Arial"/>
      <family val="2"/>
    </font>
    <font>
      <sz val="10"/>
      <color rgb="FF4D4D4D"/>
      <name val="Tahoma"/>
    </font>
    <font>
      <sz val="10"/>
      <color rgb="FF4D4D4D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8" fillId="0" borderId="0"/>
  </cellStyleXfs>
  <cellXfs count="59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2" applyFont="1" applyFill="1" applyBorder="1" applyAlignment="1" applyProtection="1">
      <alignment vertical="top" readingOrder="1"/>
      <protection locked="0"/>
    </xf>
    <xf numFmtId="0" fontId="8" fillId="2" borderId="1" xfId="2" applyFont="1" applyFill="1" applyBorder="1" applyAlignment="1" applyProtection="1">
      <alignment horizontal="center" vertical="center" readingOrder="1"/>
      <protection locked="0"/>
    </xf>
    <xf numFmtId="0" fontId="8" fillId="3" borderId="1" xfId="2" applyFont="1" applyFill="1" applyBorder="1" applyAlignment="1" applyProtection="1">
      <alignment horizontal="center" vertical="center" readingOrder="1"/>
      <protection locked="0"/>
    </xf>
    <xf numFmtId="0" fontId="9" fillId="0" borderId="2" xfId="0" applyFont="1" applyBorder="1"/>
    <xf numFmtId="0" fontId="11" fillId="0" borderId="3" xfId="0" applyFont="1" applyBorder="1"/>
    <xf numFmtId="164" fontId="10" fillId="0" borderId="2" xfId="1" applyNumberFormat="1" applyFont="1" applyBorder="1" applyAlignment="1" applyProtection="1">
      <alignment vertical="top" wrapText="1" readingOrder="1"/>
      <protection locked="0"/>
    </xf>
    <xf numFmtId="0" fontId="11" fillId="0" borderId="2" xfId="0" applyFont="1" applyBorder="1"/>
    <xf numFmtId="164" fontId="10" fillId="3" borderId="2" xfId="1" applyNumberFormat="1" applyFont="1" applyFill="1" applyBorder="1" applyAlignment="1" applyProtection="1">
      <alignment vertical="top" wrapText="1" readingOrder="1"/>
      <protection locked="0"/>
    </xf>
    <xf numFmtId="164" fontId="10" fillId="0" borderId="2" xfId="1" applyNumberFormat="1" applyFont="1" applyFill="1" applyBorder="1" applyAlignment="1" applyProtection="1">
      <alignment vertical="top" wrapText="1" readingOrder="1"/>
      <protection locked="0"/>
    </xf>
    <xf numFmtId="0" fontId="10" fillId="0" borderId="2" xfId="0" applyFont="1" applyBorder="1" applyAlignment="1" applyProtection="1">
      <alignment vertical="top" wrapText="1" readingOrder="1"/>
      <protection locked="0"/>
    </xf>
    <xf numFmtId="0" fontId="11" fillId="0" borderId="4" xfId="0" applyFont="1" applyBorder="1"/>
    <xf numFmtId="0" fontId="10" fillId="0" borderId="3" xfId="0" applyFont="1" applyBorder="1" applyAlignment="1" applyProtection="1">
      <alignment vertical="top" wrapText="1" readingOrder="1"/>
      <protection locked="0"/>
    </xf>
    <xf numFmtId="0" fontId="11" fillId="5" borderId="2" xfId="0" applyFont="1" applyFill="1" applyBorder="1"/>
    <xf numFmtId="164" fontId="11" fillId="0" borderId="2" xfId="0" applyNumberFormat="1" applyFont="1" applyBorder="1"/>
    <xf numFmtId="164" fontId="11" fillId="3" borderId="3" xfId="0" applyNumberFormat="1" applyFont="1" applyFill="1" applyBorder="1"/>
    <xf numFmtId="0" fontId="9" fillId="0" borderId="1" xfId="0" applyFont="1" applyBorder="1"/>
    <xf numFmtId="0" fontId="12" fillId="0" borderId="1" xfId="0" applyFont="1" applyBorder="1"/>
    <xf numFmtId="10" fontId="12" fillId="0" borderId="1" xfId="0" applyNumberFormat="1" applyFont="1" applyBorder="1"/>
    <xf numFmtId="0" fontId="14" fillId="4" borderId="2" xfId="2" applyFont="1" applyFill="1" applyBorder="1" applyAlignment="1" applyProtection="1">
      <alignment vertical="center" readingOrder="1"/>
      <protection locked="0"/>
    </xf>
    <xf numFmtId="0" fontId="14" fillId="4" borderId="2" xfId="2" applyFont="1" applyFill="1" applyBorder="1" applyAlignment="1" applyProtection="1">
      <alignment horizontal="center" vertical="center" readingOrder="1"/>
      <protection locked="0"/>
    </xf>
    <xf numFmtId="0" fontId="8" fillId="6" borderId="2" xfId="2" applyFont="1" applyFill="1" applyBorder="1" applyAlignment="1" applyProtection="1">
      <alignment horizontal="center" vertical="center" readingOrder="1"/>
      <protection locked="0"/>
    </xf>
    <xf numFmtId="0" fontId="15" fillId="0" borderId="2" xfId="0" applyFont="1" applyBorder="1"/>
    <xf numFmtId="0" fontId="16" fillId="0" borderId="2" xfId="0" applyFont="1" applyBorder="1" applyAlignment="1">
      <alignment horizontal="right" readingOrder="1"/>
    </xf>
    <xf numFmtId="0" fontId="16" fillId="0" borderId="2" xfId="1" applyNumberFormat="1" applyFont="1" applyBorder="1" applyAlignment="1">
      <alignment horizontal="right" readingOrder="1"/>
    </xf>
    <xf numFmtId="164" fontId="17" fillId="6" borderId="2" xfId="1" applyNumberFormat="1" applyFont="1" applyFill="1" applyBorder="1" applyAlignment="1">
      <alignment horizontal="right" readingOrder="1"/>
    </xf>
    <xf numFmtId="2" fontId="16" fillId="0" borderId="2" xfId="1" applyNumberFormat="1" applyFont="1" applyBorder="1" applyAlignment="1">
      <alignment horizontal="right" readingOrder="1"/>
    </xf>
    <xf numFmtId="0" fontId="14" fillId="0" borderId="2" xfId="2" applyFont="1" applyBorder="1" applyAlignment="1" applyProtection="1">
      <alignment horizontal="right" vertical="center" readingOrder="1"/>
      <protection locked="0"/>
    </xf>
    <xf numFmtId="0" fontId="17" fillId="0" borderId="1" xfId="0" applyFont="1" applyBorder="1"/>
    <xf numFmtId="0" fontId="17" fillId="0" borderId="1" xfId="0" applyFont="1" applyBorder="1" applyAlignment="1">
      <alignment horizontal="right" readingOrder="1"/>
    </xf>
    <xf numFmtId="10" fontId="17" fillId="0" borderId="1" xfId="0" applyNumberFormat="1" applyFont="1" applyBorder="1" applyAlignment="1">
      <alignment horizontal="right" readingOrder="1"/>
    </xf>
    <xf numFmtId="0" fontId="13" fillId="0" borderId="0" xfId="0" applyFont="1"/>
    <xf numFmtId="165" fontId="16" fillId="0" borderId="2" xfId="1" applyNumberFormat="1" applyFont="1" applyBorder="1" applyAlignment="1">
      <alignment horizontal="right" readingOrder="1"/>
    </xf>
    <xf numFmtId="1" fontId="16" fillId="0" borderId="2" xfId="0" applyNumberFormat="1" applyFont="1" applyBorder="1" applyAlignment="1">
      <alignment horizontal="right" readingOrder="1"/>
    </xf>
    <xf numFmtId="1" fontId="17" fillId="0" borderId="1" xfId="0" applyNumberFormat="1" applyFont="1" applyBorder="1" applyAlignment="1">
      <alignment horizontal="right" readingOrder="1"/>
    </xf>
    <xf numFmtId="1" fontId="16" fillId="0" borderId="1" xfId="0" applyNumberFormat="1" applyFont="1" applyBorder="1" applyAlignment="1">
      <alignment horizontal="right" readingOrder="1"/>
    </xf>
    <xf numFmtId="0" fontId="15" fillId="0" borderId="5" xfId="0" applyFont="1" applyBorder="1"/>
    <xf numFmtId="0" fontId="19" fillId="0" borderId="3" xfId="4" applyFont="1" applyBorder="1" applyAlignment="1">
      <alignment vertical="top" wrapText="1" readingOrder="1"/>
    </xf>
    <xf numFmtId="164" fontId="19" fillId="0" borderId="2" xfId="4" applyNumberFormat="1" applyFont="1" applyBorder="1" applyAlignment="1">
      <alignment vertical="top" wrapText="1" readingOrder="1"/>
    </xf>
    <xf numFmtId="0" fontId="19" fillId="0" borderId="2" xfId="4" applyFont="1" applyBorder="1" applyAlignment="1">
      <alignment vertical="top" wrapText="1" readingOrder="1"/>
    </xf>
    <xf numFmtId="1" fontId="16" fillId="0" borderId="6" xfId="0" applyNumberFormat="1" applyFont="1" applyBorder="1" applyAlignment="1">
      <alignment horizontal="right" readingOrder="1"/>
    </xf>
    <xf numFmtId="10" fontId="17" fillId="6" borderId="3" xfId="0" applyNumberFormat="1" applyFont="1" applyFill="1" applyBorder="1" applyAlignment="1">
      <alignment horizontal="right" readingOrder="1"/>
    </xf>
    <xf numFmtId="0" fontId="11" fillId="0" borderId="7" xfId="0" applyFont="1" applyBorder="1"/>
    <xf numFmtId="164" fontId="11" fillId="3" borderId="2" xfId="1" applyNumberFormat="1" applyFont="1" applyFill="1" applyBorder="1" applyAlignment="1" applyProtection="1">
      <alignment vertical="top" wrapText="1" readingOrder="1"/>
      <protection locked="0"/>
    </xf>
    <xf numFmtId="164" fontId="10" fillId="0" borderId="3" xfId="1" applyNumberFormat="1" applyFont="1" applyFill="1" applyBorder="1" applyAlignment="1" applyProtection="1">
      <alignment vertical="top" wrapText="1" readingOrder="1"/>
      <protection locked="0"/>
    </xf>
    <xf numFmtId="0" fontId="20" fillId="0" borderId="2" xfId="0" applyFont="1" applyBorder="1"/>
    <xf numFmtId="0" fontId="20" fillId="0" borderId="1" xfId="0" applyFont="1" applyBorder="1"/>
    <xf numFmtId="0" fontId="21" fillId="0" borderId="8" xfId="0" applyFont="1" applyBorder="1" applyAlignment="1">
      <alignment vertical="top" wrapText="1" readingOrder="1"/>
    </xf>
    <xf numFmtId="164" fontId="21" fillId="0" borderId="8" xfId="0" applyNumberFormat="1" applyFont="1" applyBorder="1" applyAlignment="1">
      <alignment vertical="top" wrapText="1" readingOrder="1"/>
    </xf>
    <xf numFmtId="0" fontId="22" fillId="0" borderId="0" xfId="0" applyFont="1"/>
    <xf numFmtId="0" fontId="0" fillId="0" borderId="0" xfId="0" applyAlignment="1">
      <alignment wrapText="1"/>
    </xf>
    <xf numFmtId="164" fontId="10" fillId="3" borderId="3" xfId="1" applyNumberFormat="1" applyFont="1" applyFill="1" applyBorder="1" applyAlignment="1" applyProtection="1">
      <alignment vertical="top" wrapText="1" readingOrder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9"/>
  <sheetViews>
    <sheetView topLeftCell="A38" zoomScale="66" zoomScaleNormal="66" workbookViewId="0">
      <selection activeCell="E27" sqref="E27"/>
    </sheetView>
  </sheetViews>
  <sheetFormatPr defaultRowHeight="15" x14ac:dyDescent="0.25"/>
  <cols>
    <col min="8" max="8" width="13.42578125" customWidth="1"/>
  </cols>
  <sheetData>
    <row r="1" spans="1:30" ht="25.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30" ht="18" x14ac:dyDescent="0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30" ht="18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"/>
      <c r="X3" s="2"/>
      <c r="Y3" s="2"/>
      <c r="Z3" s="2"/>
      <c r="AA3" s="2"/>
      <c r="AB3" s="2"/>
      <c r="AC3" s="2"/>
    </row>
    <row r="4" spans="1:30" x14ac:dyDescent="0.25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30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0" ht="15.75" thickBot="1" x14ac:dyDescent="0.3">
      <c r="A7" s="5" t="s">
        <v>3</v>
      </c>
      <c r="B7" s="5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7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7" t="s">
        <v>17</v>
      </c>
      <c r="P7" s="6" t="s">
        <v>18</v>
      </c>
      <c r="Q7" s="6" t="s">
        <v>19</v>
      </c>
      <c r="R7" s="6" t="s">
        <v>20</v>
      </c>
      <c r="S7" s="6" t="s">
        <v>21</v>
      </c>
      <c r="T7" s="6" t="s">
        <v>22</v>
      </c>
      <c r="U7" s="6" t="s">
        <v>23</v>
      </c>
      <c r="V7" s="7" t="s">
        <v>24</v>
      </c>
      <c r="W7" s="6" t="s">
        <v>25</v>
      </c>
      <c r="X7" s="6" t="s">
        <v>26</v>
      </c>
      <c r="Y7" s="6" t="s">
        <v>27</v>
      </c>
      <c r="Z7" s="6" t="s">
        <v>28</v>
      </c>
      <c r="AA7" s="7" t="s">
        <v>29</v>
      </c>
      <c r="AB7" s="6" t="s">
        <v>30</v>
      </c>
      <c r="AC7" s="7" t="s">
        <v>31</v>
      </c>
      <c r="AD7" t="s">
        <v>32</v>
      </c>
    </row>
    <row r="8" spans="1:30" x14ac:dyDescent="0.25">
      <c r="A8" s="8" t="s">
        <v>33</v>
      </c>
      <c r="B8" s="8" t="s">
        <v>34</v>
      </c>
      <c r="C8" s="14">
        <f t="shared" ref="C8:C47" si="0">D8+F8+I8+K8+M8+P8+R8+T8+W8+Y8+AB8</f>
        <v>260</v>
      </c>
      <c r="D8" s="9">
        <v>75</v>
      </c>
      <c r="E8" s="13">
        <v>26.602564102564099</v>
      </c>
      <c r="F8" s="11">
        <v>26</v>
      </c>
      <c r="G8" s="10">
        <v>13.461538461538501</v>
      </c>
      <c r="H8" s="45">
        <f t="shared" ref="H8:H15" si="1">((D8+F8)/C8)</f>
        <v>0.38846153846153847</v>
      </c>
      <c r="I8" s="11">
        <v>39</v>
      </c>
      <c r="J8" s="10">
        <v>11.217948717948699</v>
      </c>
      <c r="K8" s="11">
        <v>30</v>
      </c>
      <c r="L8" s="10">
        <v>15.384615384615399</v>
      </c>
      <c r="M8" s="11">
        <v>20</v>
      </c>
      <c r="N8" s="10">
        <v>10.2564102564103</v>
      </c>
      <c r="O8" s="45">
        <f t="shared" ref="O8:O42" si="2">((I8+K8+M8)/C8)</f>
        <v>0.34230769230769231</v>
      </c>
      <c r="P8" s="11">
        <v>13</v>
      </c>
      <c r="Q8" s="10">
        <v>6.4102564102564097</v>
      </c>
      <c r="R8" s="11">
        <v>16</v>
      </c>
      <c r="S8" s="10">
        <v>4.8076923076923102</v>
      </c>
      <c r="T8" s="11">
        <v>14</v>
      </c>
      <c r="U8" s="10">
        <v>5.1282051282051304</v>
      </c>
      <c r="V8" s="45">
        <f t="shared" ref="V8:V42" si="3">((P8+R8+T8)/C8)</f>
        <v>0.16538461538461538</v>
      </c>
      <c r="W8" s="11">
        <v>2</v>
      </c>
      <c r="X8" s="10">
        <v>1.2820512820512799</v>
      </c>
      <c r="Y8" s="11">
        <v>12</v>
      </c>
      <c r="Z8" s="10">
        <v>0.96153846153846201</v>
      </c>
      <c r="AA8" s="45">
        <f t="shared" ref="AA8:AA42" si="4">((W8+Y8)/C8)</f>
        <v>5.3846153846153849E-2</v>
      </c>
      <c r="AB8" s="11">
        <v>13</v>
      </c>
      <c r="AC8" s="12">
        <v>4.4871794871794899</v>
      </c>
      <c r="AD8">
        <v>2.9584615384615383</v>
      </c>
    </row>
    <row r="9" spans="1:30" x14ac:dyDescent="0.25">
      <c r="A9" s="8" t="s">
        <v>35</v>
      </c>
      <c r="B9" s="8" t="s">
        <v>36</v>
      </c>
      <c r="C9" s="14">
        <f t="shared" si="0"/>
        <v>50</v>
      </c>
      <c r="D9" s="9">
        <v>4</v>
      </c>
      <c r="E9" s="10">
        <v>7.5</v>
      </c>
      <c r="F9" s="11">
        <v>7</v>
      </c>
      <c r="G9" s="10">
        <v>27.5</v>
      </c>
      <c r="H9" s="45">
        <f t="shared" si="1"/>
        <v>0.22</v>
      </c>
      <c r="I9" s="11">
        <v>3</v>
      </c>
      <c r="J9" s="10">
        <v>7.5</v>
      </c>
      <c r="K9" s="11">
        <v>9</v>
      </c>
      <c r="L9" s="10">
        <v>27.5</v>
      </c>
      <c r="M9" s="11">
        <v>5</v>
      </c>
      <c r="N9" s="10">
        <v>12.5</v>
      </c>
      <c r="O9" s="45">
        <f t="shared" si="2"/>
        <v>0.34</v>
      </c>
      <c r="P9" s="11">
        <v>3</v>
      </c>
      <c r="Q9" s="10">
        <v>5</v>
      </c>
      <c r="R9" s="11">
        <v>7</v>
      </c>
      <c r="S9" s="10">
        <v>2.5</v>
      </c>
      <c r="T9" s="11">
        <v>8</v>
      </c>
      <c r="U9" s="10">
        <v>2.5</v>
      </c>
      <c r="V9" s="45">
        <f t="shared" si="3"/>
        <v>0.36</v>
      </c>
      <c r="W9" s="11">
        <v>0</v>
      </c>
      <c r="X9" s="10">
        <v>0</v>
      </c>
      <c r="Y9" s="11">
        <v>1</v>
      </c>
      <c r="Z9" s="10">
        <v>0</v>
      </c>
      <c r="AA9" s="45">
        <f t="shared" si="4"/>
        <v>0.02</v>
      </c>
      <c r="AB9" s="11">
        <v>3</v>
      </c>
      <c r="AC9" s="12">
        <v>7.5</v>
      </c>
      <c r="AD9">
        <v>2.556</v>
      </c>
    </row>
    <row r="10" spans="1:30" x14ac:dyDescent="0.25">
      <c r="A10" s="8" t="s">
        <v>37</v>
      </c>
      <c r="B10" s="8" t="s">
        <v>38</v>
      </c>
      <c r="C10" s="14">
        <f t="shared" si="0"/>
        <v>186</v>
      </c>
      <c r="D10" s="9">
        <v>42</v>
      </c>
      <c r="E10" s="10">
        <v>18.840579710144901</v>
      </c>
      <c r="F10" s="11">
        <v>39</v>
      </c>
      <c r="G10" s="10">
        <v>17.3913043478261</v>
      </c>
      <c r="H10" s="45">
        <f t="shared" si="1"/>
        <v>0.43548387096774194</v>
      </c>
      <c r="I10" s="11">
        <v>21</v>
      </c>
      <c r="J10" s="10">
        <v>16.425120772946901</v>
      </c>
      <c r="K10" s="11">
        <v>21</v>
      </c>
      <c r="L10" s="10">
        <v>13.5265700483092</v>
      </c>
      <c r="M10" s="11">
        <v>26</v>
      </c>
      <c r="N10" s="10">
        <v>9.6618357487922708</v>
      </c>
      <c r="O10" s="45">
        <f t="shared" si="2"/>
        <v>0.36559139784946237</v>
      </c>
      <c r="P10" s="11">
        <v>8</v>
      </c>
      <c r="Q10" s="10">
        <v>3.8647342995169098</v>
      </c>
      <c r="R10" s="11">
        <v>8</v>
      </c>
      <c r="S10" s="10">
        <v>4.3478260869565197</v>
      </c>
      <c r="T10" s="11">
        <v>4</v>
      </c>
      <c r="U10" s="10">
        <v>3.3816425120772902</v>
      </c>
      <c r="V10" s="45">
        <f t="shared" si="3"/>
        <v>0.10752688172043011</v>
      </c>
      <c r="W10" s="11">
        <v>3</v>
      </c>
      <c r="X10" s="10">
        <v>0.48309178743961401</v>
      </c>
      <c r="Y10" s="11">
        <v>1</v>
      </c>
      <c r="Z10" s="10">
        <v>0.96618357487922701</v>
      </c>
      <c r="AA10" s="45">
        <f t="shared" si="4"/>
        <v>2.1505376344086023E-2</v>
      </c>
      <c r="AB10" s="11">
        <v>13</v>
      </c>
      <c r="AC10" s="12">
        <v>11.1111111111111</v>
      </c>
      <c r="AD10">
        <v>3.0155913978494624</v>
      </c>
    </row>
    <row r="11" spans="1:30" x14ac:dyDescent="0.25">
      <c r="A11" s="8" t="s">
        <v>39</v>
      </c>
      <c r="B11" s="8" t="s">
        <v>40</v>
      </c>
      <c r="C11" s="14">
        <f t="shared" si="0"/>
        <v>28</v>
      </c>
      <c r="D11" s="9">
        <v>10</v>
      </c>
      <c r="E11" s="10">
        <v>42.857142857142897</v>
      </c>
      <c r="F11" s="11">
        <v>6</v>
      </c>
      <c r="G11" s="10">
        <v>7.1428571428571397</v>
      </c>
      <c r="H11" s="45">
        <f t="shared" si="1"/>
        <v>0.5714285714285714</v>
      </c>
      <c r="I11" s="17">
        <v>2</v>
      </c>
      <c r="J11" s="10">
        <v>14.285714285714301</v>
      </c>
      <c r="K11" s="11">
        <v>8</v>
      </c>
      <c r="L11" s="10">
        <v>7.1428571428571397</v>
      </c>
      <c r="M11" s="11">
        <v>0</v>
      </c>
      <c r="N11" s="10">
        <v>3.5714285714285698</v>
      </c>
      <c r="O11" s="45">
        <f t="shared" si="2"/>
        <v>0.35714285714285715</v>
      </c>
      <c r="P11" s="11">
        <v>1</v>
      </c>
      <c r="Q11" s="10">
        <v>3.5714285714285698</v>
      </c>
      <c r="R11" s="11">
        <v>1</v>
      </c>
      <c r="S11" s="10">
        <v>7.1428571428571397</v>
      </c>
      <c r="T11" s="11">
        <v>0</v>
      </c>
      <c r="U11" s="10">
        <v>3.5714285714285698</v>
      </c>
      <c r="V11" s="45">
        <f t="shared" si="3"/>
        <v>7.1428571428571425E-2</v>
      </c>
      <c r="W11" s="11">
        <v>0</v>
      </c>
      <c r="X11" s="10">
        <v>0</v>
      </c>
      <c r="Y11" s="11">
        <v>0</v>
      </c>
      <c r="Z11" s="10">
        <v>0</v>
      </c>
      <c r="AA11" s="45">
        <f t="shared" si="4"/>
        <v>0</v>
      </c>
      <c r="AB11" s="11">
        <v>0</v>
      </c>
      <c r="AC11" s="12">
        <v>10.714285714285699</v>
      </c>
      <c r="AD11">
        <v>3.467857142857143</v>
      </c>
    </row>
    <row r="12" spans="1:30" x14ac:dyDescent="0.25">
      <c r="A12" s="8" t="s">
        <v>41</v>
      </c>
      <c r="B12" s="8" t="s">
        <v>42</v>
      </c>
      <c r="C12" s="14">
        <f t="shared" si="0"/>
        <v>286</v>
      </c>
      <c r="D12" s="46">
        <v>68</v>
      </c>
      <c r="E12" s="48">
        <v>30.078125</v>
      </c>
      <c r="F12" s="11">
        <v>64</v>
      </c>
      <c r="G12" s="10">
        <v>19.140625</v>
      </c>
      <c r="H12" s="45">
        <f t="shared" si="1"/>
        <v>0.46153846153846156</v>
      </c>
      <c r="I12" s="11">
        <v>28</v>
      </c>
      <c r="J12" s="10">
        <v>10.15625</v>
      </c>
      <c r="K12" s="11">
        <v>44</v>
      </c>
      <c r="L12" s="10">
        <v>14.84375</v>
      </c>
      <c r="M12" s="11">
        <v>18</v>
      </c>
      <c r="N12" s="10">
        <v>8.984375</v>
      </c>
      <c r="O12" s="45">
        <f t="shared" si="2"/>
        <v>0.31468531468531469</v>
      </c>
      <c r="P12" s="11">
        <v>16</v>
      </c>
      <c r="Q12" s="10">
        <v>1.953125</v>
      </c>
      <c r="R12" s="11">
        <v>15</v>
      </c>
      <c r="S12" s="10">
        <v>2.734375</v>
      </c>
      <c r="T12" s="11">
        <v>7</v>
      </c>
      <c r="U12" s="10">
        <v>0.78125</v>
      </c>
      <c r="V12" s="45">
        <f t="shared" si="3"/>
        <v>0.13286713286713286</v>
      </c>
      <c r="W12" s="11">
        <v>4</v>
      </c>
      <c r="X12" s="10">
        <v>0.78125</v>
      </c>
      <c r="Y12" s="11">
        <v>5</v>
      </c>
      <c r="Z12" s="10">
        <v>1.5625</v>
      </c>
      <c r="AA12" s="45">
        <f t="shared" si="4"/>
        <v>3.1468531468531472E-2</v>
      </c>
      <c r="AB12" s="11">
        <v>17</v>
      </c>
      <c r="AC12" s="12">
        <v>8.984375</v>
      </c>
      <c r="AD12">
        <v>3.0444055944055943</v>
      </c>
    </row>
    <row r="13" spans="1:30" x14ac:dyDescent="0.25">
      <c r="A13" s="8" t="s">
        <v>41</v>
      </c>
      <c r="B13" s="8" t="s">
        <v>43</v>
      </c>
      <c r="C13" s="14">
        <f t="shared" si="0"/>
        <v>325</v>
      </c>
      <c r="D13" s="9">
        <v>153</v>
      </c>
      <c r="E13" s="13">
        <v>59.790209790209801</v>
      </c>
      <c r="F13" s="11">
        <v>83</v>
      </c>
      <c r="G13" s="10">
        <v>17.832167832167801</v>
      </c>
      <c r="H13" s="45">
        <f t="shared" si="1"/>
        <v>0.72615384615384615</v>
      </c>
      <c r="I13" s="11">
        <v>32</v>
      </c>
      <c r="J13" s="10">
        <v>9.0909090909090899</v>
      </c>
      <c r="K13" s="11">
        <v>21</v>
      </c>
      <c r="L13" s="10">
        <v>5.9440559440559397</v>
      </c>
      <c r="M13" s="11">
        <v>10</v>
      </c>
      <c r="N13" s="10">
        <v>3.8461538461538498</v>
      </c>
      <c r="O13" s="45">
        <f t="shared" si="2"/>
        <v>0.19384615384615383</v>
      </c>
      <c r="P13" s="11">
        <v>13</v>
      </c>
      <c r="Q13" s="10">
        <v>0.69930069930069905</v>
      </c>
      <c r="R13" s="11">
        <v>2</v>
      </c>
      <c r="S13" s="10">
        <v>0</v>
      </c>
      <c r="T13" s="11">
        <v>2</v>
      </c>
      <c r="U13" s="10">
        <v>0.34965034965035002</v>
      </c>
      <c r="V13" s="45">
        <f t="shared" si="3"/>
        <v>5.2307692307692305E-2</v>
      </c>
      <c r="W13" s="11">
        <v>4</v>
      </c>
      <c r="X13" s="10">
        <v>0</v>
      </c>
      <c r="Y13" s="11">
        <v>2</v>
      </c>
      <c r="Z13" s="10">
        <v>0</v>
      </c>
      <c r="AA13" s="45">
        <f t="shared" si="4"/>
        <v>1.8461538461538463E-2</v>
      </c>
      <c r="AB13" s="11">
        <v>3</v>
      </c>
      <c r="AC13" s="12">
        <v>2.4475524475524502</v>
      </c>
      <c r="AD13">
        <v>3.5667692307692307</v>
      </c>
    </row>
    <row r="14" spans="1:30" x14ac:dyDescent="0.25">
      <c r="A14" s="8" t="s">
        <v>44</v>
      </c>
      <c r="B14" s="8" t="s">
        <v>44</v>
      </c>
      <c r="C14" s="14">
        <f t="shared" si="0"/>
        <v>771</v>
      </c>
      <c r="D14" s="9">
        <v>157</v>
      </c>
      <c r="E14" s="13">
        <v>23.625</v>
      </c>
      <c r="F14" s="11">
        <v>78</v>
      </c>
      <c r="G14" s="10">
        <v>15.125</v>
      </c>
      <c r="H14" s="45">
        <f t="shared" si="1"/>
        <v>0.30479896238651105</v>
      </c>
      <c r="I14" s="11">
        <v>93</v>
      </c>
      <c r="J14" s="10">
        <v>11</v>
      </c>
      <c r="K14" s="11">
        <v>107</v>
      </c>
      <c r="L14" s="10">
        <v>13.125</v>
      </c>
      <c r="M14" s="11">
        <v>83</v>
      </c>
      <c r="N14" s="10">
        <v>12.375</v>
      </c>
      <c r="O14" s="45">
        <f t="shared" si="2"/>
        <v>0.3670557717250324</v>
      </c>
      <c r="P14" s="11">
        <v>67</v>
      </c>
      <c r="Q14" s="10">
        <v>6.625</v>
      </c>
      <c r="R14" s="11">
        <v>64</v>
      </c>
      <c r="S14" s="10">
        <v>6.25</v>
      </c>
      <c r="T14" s="11">
        <v>47</v>
      </c>
      <c r="U14" s="10">
        <v>4.5</v>
      </c>
      <c r="V14" s="45">
        <f t="shared" si="3"/>
        <v>0.23086900129701687</v>
      </c>
      <c r="W14" s="11">
        <v>17</v>
      </c>
      <c r="X14" s="10">
        <v>0.875</v>
      </c>
      <c r="Y14" s="11">
        <v>25</v>
      </c>
      <c r="Z14" s="10">
        <v>1.25</v>
      </c>
      <c r="AA14" s="45">
        <f t="shared" si="4"/>
        <v>5.4474708171206226E-2</v>
      </c>
      <c r="AB14" s="11">
        <v>33</v>
      </c>
      <c r="AC14" s="12">
        <v>5.25</v>
      </c>
      <c r="AD14">
        <v>2.824513618677043</v>
      </c>
    </row>
    <row r="15" spans="1:30" x14ac:dyDescent="0.25">
      <c r="A15" s="8" t="s">
        <v>33</v>
      </c>
      <c r="B15" s="8" t="s">
        <v>45</v>
      </c>
      <c r="C15" s="14">
        <f t="shared" si="0"/>
        <v>101</v>
      </c>
      <c r="D15" s="9">
        <v>19</v>
      </c>
      <c r="E15" s="13">
        <v>8.9108910891089099</v>
      </c>
      <c r="F15" s="11">
        <v>29</v>
      </c>
      <c r="G15" s="10">
        <v>6.9306930693069297</v>
      </c>
      <c r="H15" s="45">
        <f t="shared" si="1"/>
        <v>0.47524752475247523</v>
      </c>
      <c r="I15" s="11">
        <v>11</v>
      </c>
      <c r="J15" s="10">
        <v>21.782178217821802</v>
      </c>
      <c r="K15" s="11">
        <v>12</v>
      </c>
      <c r="L15" s="10">
        <v>25.742574257425701</v>
      </c>
      <c r="M15" s="11">
        <v>10</v>
      </c>
      <c r="N15" s="10">
        <v>18.8118811881188</v>
      </c>
      <c r="O15" s="45">
        <f t="shared" si="2"/>
        <v>0.32673267326732675</v>
      </c>
      <c r="P15" s="11">
        <v>5</v>
      </c>
      <c r="Q15" s="10">
        <v>7.9207920792079198</v>
      </c>
      <c r="R15" s="11">
        <v>7</v>
      </c>
      <c r="S15" s="10">
        <v>6.9306930693069297</v>
      </c>
      <c r="T15" s="11">
        <v>3</v>
      </c>
      <c r="U15" s="10">
        <v>0</v>
      </c>
      <c r="V15" s="45">
        <f t="shared" si="3"/>
        <v>0.14851485148514851</v>
      </c>
      <c r="W15" s="11">
        <v>2</v>
      </c>
      <c r="X15" s="10">
        <v>0</v>
      </c>
      <c r="Y15" s="11">
        <v>0</v>
      </c>
      <c r="Z15" s="10">
        <v>0</v>
      </c>
      <c r="AA15" s="45">
        <f t="shared" si="4"/>
        <v>1.9801980198019802E-2</v>
      </c>
      <c r="AB15" s="11">
        <v>3</v>
      </c>
      <c r="AC15" s="12">
        <v>2.9702970297029698</v>
      </c>
      <c r="AD15">
        <v>3.1267326732673268</v>
      </c>
    </row>
    <row r="16" spans="1:30" x14ac:dyDescent="0.25">
      <c r="A16" s="8" t="s">
        <v>46</v>
      </c>
      <c r="B16" s="8" t="s">
        <v>46</v>
      </c>
      <c r="C16" s="14">
        <f t="shared" si="0"/>
        <v>20</v>
      </c>
      <c r="D16" s="9">
        <v>13</v>
      </c>
      <c r="E16" s="11">
        <v>46.153846153846203</v>
      </c>
      <c r="F16" s="13">
        <v>2</v>
      </c>
      <c r="G16" s="10">
        <v>7.6923076923076898</v>
      </c>
      <c r="H16" s="45" t="e">
        <f>((E16+#REF!)/C16)</f>
        <v>#REF!</v>
      </c>
      <c r="I16" s="11">
        <v>0</v>
      </c>
      <c r="J16" s="10">
        <v>0</v>
      </c>
      <c r="K16" s="11">
        <v>1</v>
      </c>
      <c r="L16" s="10">
        <v>15.384615384615399</v>
      </c>
      <c r="M16" s="11">
        <v>1</v>
      </c>
      <c r="N16" s="10">
        <v>7.6923076923076898</v>
      </c>
      <c r="O16" s="45">
        <f t="shared" si="2"/>
        <v>0.1</v>
      </c>
      <c r="P16" s="11">
        <v>0</v>
      </c>
      <c r="Q16" s="10">
        <v>0</v>
      </c>
      <c r="R16" s="11">
        <v>0</v>
      </c>
      <c r="S16" s="10">
        <v>0</v>
      </c>
      <c r="T16" s="11">
        <v>1</v>
      </c>
      <c r="U16" s="10">
        <v>0</v>
      </c>
      <c r="V16" s="45">
        <f t="shared" si="3"/>
        <v>0.05</v>
      </c>
      <c r="W16" s="11">
        <v>0</v>
      </c>
      <c r="X16" s="10">
        <v>0</v>
      </c>
      <c r="Y16" s="11">
        <v>1</v>
      </c>
      <c r="Z16" s="10">
        <v>0</v>
      </c>
      <c r="AA16" s="45">
        <f t="shared" si="4"/>
        <v>0.05</v>
      </c>
      <c r="AB16" s="11">
        <v>1</v>
      </c>
      <c r="AC16" s="12">
        <v>23.076923076923102</v>
      </c>
      <c r="AD16">
        <v>3.39</v>
      </c>
    </row>
    <row r="17" spans="1:30" x14ac:dyDescent="0.25">
      <c r="A17" s="8" t="s">
        <v>33</v>
      </c>
      <c r="B17" s="8" t="s">
        <v>47</v>
      </c>
      <c r="C17" s="14">
        <f t="shared" si="0"/>
        <v>130</v>
      </c>
      <c r="D17" s="9">
        <v>27</v>
      </c>
      <c r="E17" s="13">
        <v>28.855721393034798</v>
      </c>
      <c r="F17" s="11">
        <v>14</v>
      </c>
      <c r="G17" s="10">
        <v>14.427860696517399</v>
      </c>
      <c r="H17" s="45">
        <f t="shared" ref="H17:H54" si="5">((D17+F17)/C17)</f>
        <v>0.31538461538461537</v>
      </c>
      <c r="I17" s="11">
        <v>8</v>
      </c>
      <c r="J17" s="10">
        <v>13.9303482587065</v>
      </c>
      <c r="K17" s="11">
        <v>25</v>
      </c>
      <c r="L17" s="10">
        <v>14.427860696517399</v>
      </c>
      <c r="M17" s="11">
        <v>22</v>
      </c>
      <c r="N17" s="10">
        <v>11.9402985074627</v>
      </c>
      <c r="O17" s="45">
        <f t="shared" si="2"/>
        <v>0.42307692307692307</v>
      </c>
      <c r="P17" s="11">
        <v>9</v>
      </c>
      <c r="Q17" s="10">
        <v>4.9751243781094496</v>
      </c>
      <c r="R17" s="11">
        <v>9</v>
      </c>
      <c r="S17" s="10">
        <v>4.4776119402985097</v>
      </c>
      <c r="T17" s="11">
        <v>8</v>
      </c>
      <c r="U17" s="10">
        <v>0.99502487562189101</v>
      </c>
      <c r="V17" s="45">
        <f t="shared" si="3"/>
        <v>0.2</v>
      </c>
      <c r="W17" s="11">
        <v>4</v>
      </c>
      <c r="X17" s="10">
        <v>0.99502487562189101</v>
      </c>
      <c r="Y17" s="11">
        <v>1</v>
      </c>
      <c r="Z17" s="10">
        <v>1.99004975124378</v>
      </c>
      <c r="AA17" s="45">
        <f t="shared" si="4"/>
        <v>3.8461538461538464E-2</v>
      </c>
      <c r="AB17" s="11">
        <v>3</v>
      </c>
      <c r="AC17" s="12">
        <v>2.98507462686567</v>
      </c>
      <c r="AD17">
        <v>2.9161538461538461</v>
      </c>
    </row>
    <row r="18" spans="1:30" x14ac:dyDescent="0.25">
      <c r="A18" s="8" t="s">
        <v>48</v>
      </c>
      <c r="B18" s="8" t="s">
        <v>48</v>
      </c>
      <c r="C18" s="14">
        <f t="shared" si="0"/>
        <v>396</v>
      </c>
      <c r="D18" s="9">
        <v>59</v>
      </c>
      <c r="E18" s="10">
        <v>14.784946236559099</v>
      </c>
      <c r="F18" s="11">
        <v>47</v>
      </c>
      <c r="G18" s="10">
        <v>9.1397849462365599</v>
      </c>
      <c r="H18" s="45">
        <f t="shared" si="5"/>
        <v>0.26767676767676768</v>
      </c>
      <c r="I18" s="11">
        <v>42</v>
      </c>
      <c r="J18" s="10">
        <v>14.784946236559099</v>
      </c>
      <c r="K18" s="11">
        <v>48</v>
      </c>
      <c r="L18" s="10">
        <v>16.6666666666667</v>
      </c>
      <c r="M18" s="11">
        <v>38</v>
      </c>
      <c r="N18" s="10">
        <v>11.559139784946201</v>
      </c>
      <c r="O18" s="45">
        <f t="shared" si="2"/>
        <v>0.32323232323232326</v>
      </c>
      <c r="P18" s="11">
        <v>44</v>
      </c>
      <c r="Q18" s="10">
        <v>9.67741935483871</v>
      </c>
      <c r="R18" s="11">
        <v>38</v>
      </c>
      <c r="S18" s="10">
        <v>7.5268817204301097</v>
      </c>
      <c r="T18" s="11">
        <v>13</v>
      </c>
      <c r="U18" s="10">
        <v>2.4193548387096802</v>
      </c>
      <c r="V18" s="45">
        <f t="shared" si="3"/>
        <v>0.23989898989898989</v>
      </c>
      <c r="W18" s="11">
        <v>22</v>
      </c>
      <c r="X18" s="10">
        <v>1.34408602150538</v>
      </c>
      <c r="Y18" s="11">
        <v>21</v>
      </c>
      <c r="Z18" s="10">
        <v>2.6881720430107499</v>
      </c>
      <c r="AA18" s="45">
        <f t="shared" si="4"/>
        <v>0.10858585858585859</v>
      </c>
      <c r="AB18" s="11">
        <v>24</v>
      </c>
      <c r="AC18" s="12">
        <v>9.4086021505376305</v>
      </c>
      <c r="AD18">
        <v>2.6363636363636362</v>
      </c>
    </row>
    <row r="19" spans="1:30" x14ac:dyDescent="0.25">
      <c r="A19" s="8" t="s">
        <v>39</v>
      </c>
      <c r="B19" s="8" t="s">
        <v>49</v>
      </c>
      <c r="C19" s="14">
        <f t="shared" si="0"/>
        <v>24</v>
      </c>
      <c r="D19" s="9">
        <v>6</v>
      </c>
      <c r="E19" s="10">
        <v>28.571428571428601</v>
      </c>
      <c r="F19" s="11">
        <v>4</v>
      </c>
      <c r="G19" s="10">
        <v>14.285714285714301</v>
      </c>
      <c r="H19" s="45">
        <f t="shared" si="5"/>
        <v>0.41666666666666669</v>
      </c>
      <c r="I19" s="11">
        <v>5</v>
      </c>
      <c r="J19" s="10">
        <v>11.4285714285714</v>
      </c>
      <c r="K19" s="11">
        <v>1</v>
      </c>
      <c r="L19" s="10">
        <v>14.285714285714301</v>
      </c>
      <c r="M19" s="11">
        <v>3</v>
      </c>
      <c r="N19" s="10">
        <v>8.5714285714285694</v>
      </c>
      <c r="O19" s="45">
        <f t="shared" si="2"/>
        <v>0.375</v>
      </c>
      <c r="P19" s="11">
        <v>2</v>
      </c>
      <c r="Q19" s="10">
        <v>5.71428571428571</v>
      </c>
      <c r="R19" s="11">
        <v>2</v>
      </c>
      <c r="S19" s="10">
        <v>2.8571428571428599</v>
      </c>
      <c r="T19" s="11">
        <v>0</v>
      </c>
      <c r="U19" s="10">
        <v>5.71428571428571</v>
      </c>
      <c r="V19" s="45">
        <f t="shared" si="3"/>
        <v>0.16666666666666666</v>
      </c>
      <c r="W19" s="11">
        <v>0</v>
      </c>
      <c r="X19" s="10">
        <v>0</v>
      </c>
      <c r="Y19" s="11">
        <v>0</v>
      </c>
      <c r="Z19" s="10">
        <v>0</v>
      </c>
      <c r="AA19" s="45">
        <f t="shared" si="4"/>
        <v>0</v>
      </c>
      <c r="AB19" s="11">
        <v>1</v>
      </c>
      <c r="AC19" s="12">
        <v>8.5714285714285694</v>
      </c>
      <c r="AD19">
        <v>3.125</v>
      </c>
    </row>
    <row r="20" spans="1:30" x14ac:dyDescent="0.25">
      <c r="A20" s="8"/>
      <c r="B20" s="8" t="s">
        <v>50</v>
      </c>
      <c r="C20" s="14"/>
      <c r="D20" s="9">
        <v>4</v>
      </c>
      <c r="E20" s="10"/>
      <c r="F20" s="11">
        <v>2</v>
      </c>
      <c r="G20" s="10"/>
      <c r="H20" s="45"/>
      <c r="I20" s="11">
        <v>3</v>
      </c>
      <c r="J20" s="10"/>
      <c r="K20" s="11">
        <v>1</v>
      </c>
      <c r="L20" s="10"/>
      <c r="M20" s="11">
        <v>1</v>
      </c>
      <c r="N20" s="10"/>
      <c r="O20" s="45"/>
      <c r="P20" s="11">
        <v>0</v>
      </c>
      <c r="Q20" s="10"/>
      <c r="R20" s="11">
        <v>1</v>
      </c>
      <c r="S20" s="10"/>
      <c r="T20" s="11">
        <v>1</v>
      </c>
      <c r="U20" s="10"/>
      <c r="V20" s="45"/>
      <c r="W20" s="11">
        <v>0</v>
      </c>
      <c r="X20" s="10"/>
      <c r="Y20" s="11">
        <v>0</v>
      </c>
      <c r="Z20" s="10"/>
      <c r="AA20" s="45"/>
      <c r="AB20" s="11">
        <v>1</v>
      </c>
      <c r="AC20" s="12"/>
      <c r="AD20">
        <v>3.05</v>
      </c>
    </row>
    <row r="21" spans="1:30" x14ac:dyDescent="0.25">
      <c r="A21" s="8" t="s">
        <v>51</v>
      </c>
      <c r="B21" s="8" t="s">
        <v>52</v>
      </c>
      <c r="C21" s="14">
        <f t="shared" si="0"/>
        <v>116</v>
      </c>
      <c r="D21" s="9">
        <v>43</v>
      </c>
      <c r="E21" s="10">
        <v>30.232558139534898</v>
      </c>
      <c r="F21" s="11">
        <v>9</v>
      </c>
      <c r="G21" s="10">
        <v>9.3023255813953494</v>
      </c>
      <c r="H21" s="45">
        <f t="shared" si="5"/>
        <v>0.44827586206896552</v>
      </c>
      <c r="I21" s="11">
        <v>7</v>
      </c>
      <c r="J21" s="10">
        <v>10.077519379845</v>
      </c>
      <c r="K21" s="11">
        <v>11</v>
      </c>
      <c r="L21" s="10">
        <v>13.178294573643401</v>
      </c>
      <c r="M21" s="11">
        <v>6</v>
      </c>
      <c r="N21" s="10">
        <v>9.3023255813953494</v>
      </c>
      <c r="O21" s="45">
        <f t="shared" si="2"/>
        <v>0.20689655172413793</v>
      </c>
      <c r="P21" s="11">
        <v>5</v>
      </c>
      <c r="Q21" s="10">
        <v>3.87596899224806</v>
      </c>
      <c r="R21" s="11">
        <v>18</v>
      </c>
      <c r="S21" s="10">
        <v>6.9767441860465098</v>
      </c>
      <c r="T21" s="11">
        <v>3</v>
      </c>
      <c r="U21" s="10">
        <v>3.1007751937984498</v>
      </c>
      <c r="V21" s="45">
        <f t="shared" si="3"/>
        <v>0.22413793103448276</v>
      </c>
      <c r="W21" s="11">
        <v>0</v>
      </c>
      <c r="X21" s="10">
        <v>2.32558139534884</v>
      </c>
      <c r="Y21" s="11">
        <v>13</v>
      </c>
      <c r="Z21" s="10">
        <v>0</v>
      </c>
      <c r="AA21" s="45">
        <f t="shared" si="4"/>
        <v>0.11206896551724138</v>
      </c>
      <c r="AB21" s="11">
        <v>1</v>
      </c>
      <c r="AC21" s="12">
        <v>11.6279069767442</v>
      </c>
      <c r="AD21">
        <v>2.9586206896551723</v>
      </c>
    </row>
    <row r="22" spans="1:30" x14ac:dyDescent="0.25">
      <c r="A22" s="8" t="s">
        <v>53</v>
      </c>
      <c r="B22" s="8" t="s">
        <v>54</v>
      </c>
      <c r="C22" s="14">
        <f t="shared" si="0"/>
        <v>354</v>
      </c>
      <c r="D22" s="9">
        <v>200</v>
      </c>
      <c r="E22" s="10">
        <v>53.802816901408399</v>
      </c>
      <c r="F22" s="11">
        <v>79</v>
      </c>
      <c r="G22" s="10">
        <v>21.126760563380302</v>
      </c>
      <c r="H22" s="45">
        <f t="shared" si="5"/>
        <v>0.78813559322033899</v>
      </c>
      <c r="I22" s="11">
        <v>26</v>
      </c>
      <c r="J22" s="10">
        <v>8.4507042253521103</v>
      </c>
      <c r="K22" s="11">
        <v>26</v>
      </c>
      <c r="L22" s="10">
        <v>5.6338028169014098</v>
      </c>
      <c r="M22" s="11">
        <v>6</v>
      </c>
      <c r="N22" s="10">
        <v>5.0704225352112697</v>
      </c>
      <c r="O22" s="45">
        <f t="shared" si="2"/>
        <v>0.16384180790960451</v>
      </c>
      <c r="P22" s="11">
        <v>3</v>
      </c>
      <c r="Q22" s="10">
        <v>1.40845070422535</v>
      </c>
      <c r="R22" s="11">
        <v>1</v>
      </c>
      <c r="S22" s="10">
        <v>1.40845070422535</v>
      </c>
      <c r="T22" s="11">
        <v>2</v>
      </c>
      <c r="U22" s="10">
        <v>0.28169014084506999</v>
      </c>
      <c r="V22" s="45">
        <f t="shared" si="3"/>
        <v>1.6949152542372881E-2</v>
      </c>
      <c r="W22" s="11">
        <v>1</v>
      </c>
      <c r="X22" s="10">
        <v>0</v>
      </c>
      <c r="Y22" s="11">
        <v>0</v>
      </c>
      <c r="Z22" s="10">
        <v>0</v>
      </c>
      <c r="AA22" s="45">
        <f t="shared" si="4"/>
        <v>2.8248587570621469E-3</v>
      </c>
      <c r="AB22" s="11">
        <v>10</v>
      </c>
      <c r="AC22" s="12">
        <v>2.8169014084507</v>
      </c>
      <c r="AD22">
        <v>3.6324858757062146</v>
      </c>
    </row>
    <row r="23" spans="1:30" x14ac:dyDescent="0.25">
      <c r="A23" s="8" t="s">
        <v>51</v>
      </c>
      <c r="B23" s="8" t="s">
        <v>55</v>
      </c>
      <c r="C23" s="14">
        <f t="shared" si="0"/>
        <v>19</v>
      </c>
      <c r="D23" s="9">
        <v>14</v>
      </c>
      <c r="E23" s="10">
        <v>71.428571428571402</v>
      </c>
      <c r="F23" s="11">
        <v>0</v>
      </c>
      <c r="G23" s="10">
        <v>10.714285714285699</v>
      </c>
      <c r="H23" s="45">
        <f t="shared" si="5"/>
        <v>0.73684210526315785</v>
      </c>
      <c r="I23" s="11">
        <v>2</v>
      </c>
      <c r="J23" s="10">
        <v>0</v>
      </c>
      <c r="K23" s="11">
        <v>0</v>
      </c>
      <c r="L23" s="10">
        <v>3.5714285714285698</v>
      </c>
      <c r="M23" s="11">
        <v>0</v>
      </c>
      <c r="N23" s="10">
        <v>0</v>
      </c>
      <c r="O23" s="45">
        <f t="shared" si="2"/>
        <v>0.10526315789473684</v>
      </c>
      <c r="P23" s="11">
        <v>0</v>
      </c>
      <c r="Q23" s="10">
        <v>0</v>
      </c>
      <c r="R23" s="11">
        <v>0</v>
      </c>
      <c r="S23" s="10">
        <v>3.5714285714285698</v>
      </c>
      <c r="T23" s="11">
        <v>0</v>
      </c>
      <c r="U23" s="10">
        <v>0</v>
      </c>
      <c r="V23" s="45">
        <f t="shared" si="3"/>
        <v>0</v>
      </c>
      <c r="W23" s="11">
        <v>0</v>
      </c>
      <c r="X23" s="10">
        <v>0</v>
      </c>
      <c r="Y23" s="11">
        <v>1</v>
      </c>
      <c r="Z23" s="10">
        <v>0</v>
      </c>
      <c r="AA23" s="45">
        <f t="shared" si="4"/>
        <v>5.2631578947368418E-2</v>
      </c>
      <c r="AB23" s="11">
        <v>2</v>
      </c>
      <c r="AC23" s="12">
        <v>10.714285714285699</v>
      </c>
      <c r="AD23">
        <v>3.3473684210526318</v>
      </c>
    </row>
    <row r="24" spans="1:30" x14ac:dyDescent="0.25">
      <c r="A24" s="8" t="s">
        <v>56</v>
      </c>
      <c r="B24" s="8" t="s">
        <v>56</v>
      </c>
      <c r="C24" s="14">
        <f t="shared" si="0"/>
        <v>683</v>
      </c>
      <c r="D24" s="9">
        <v>242</v>
      </c>
      <c r="E24" s="10">
        <v>34.275618374558299</v>
      </c>
      <c r="F24" s="11">
        <v>74</v>
      </c>
      <c r="G24" s="10">
        <v>14.6643109540636</v>
      </c>
      <c r="H24" s="45">
        <f t="shared" si="5"/>
        <v>0.46266471449487556</v>
      </c>
      <c r="I24" s="11">
        <v>51</v>
      </c>
      <c r="J24" s="10">
        <v>12.0141342756184</v>
      </c>
      <c r="K24" s="11">
        <v>73</v>
      </c>
      <c r="L24" s="10">
        <v>11.8374558303887</v>
      </c>
      <c r="M24" s="11">
        <v>57</v>
      </c>
      <c r="N24" s="10">
        <v>4.5936395759717303</v>
      </c>
      <c r="O24" s="45">
        <f t="shared" si="2"/>
        <v>0.26500732064421667</v>
      </c>
      <c r="P24" s="11">
        <v>37</v>
      </c>
      <c r="Q24" s="10">
        <v>3.3568904593639601</v>
      </c>
      <c r="R24" s="11">
        <v>41</v>
      </c>
      <c r="S24" s="10">
        <v>5.3003533568904597</v>
      </c>
      <c r="T24" s="11">
        <v>21</v>
      </c>
      <c r="U24" s="10">
        <v>2.1201413427561802</v>
      </c>
      <c r="V24" s="45">
        <f t="shared" si="3"/>
        <v>0.14494875549048317</v>
      </c>
      <c r="W24" s="11">
        <v>13</v>
      </c>
      <c r="X24" s="10">
        <v>1.23674911660777</v>
      </c>
      <c r="Y24" s="11">
        <v>26</v>
      </c>
      <c r="Z24" s="10">
        <v>0.88339222614840995</v>
      </c>
      <c r="AA24" s="45">
        <f t="shared" si="4"/>
        <v>5.7101024890190338E-2</v>
      </c>
      <c r="AB24" s="11">
        <v>48</v>
      </c>
      <c r="AC24" s="12">
        <v>9.7173144876325104</v>
      </c>
      <c r="AD24">
        <v>2.9702781844802342</v>
      </c>
    </row>
    <row r="25" spans="1:30" x14ac:dyDescent="0.25">
      <c r="A25" s="8"/>
      <c r="B25" s="8" t="s">
        <v>57</v>
      </c>
      <c r="C25" s="14"/>
      <c r="D25" s="9">
        <v>6</v>
      </c>
      <c r="E25" s="10"/>
      <c r="F25" s="11">
        <v>0</v>
      </c>
      <c r="G25" s="10"/>
      <c r="H25" s="45"/>
      <c r="I25" s="11">
        <v>0</v>
      </c>
      <c r="J25" s="10"/>
      <c r="K25" s="11">
        <v>0</v>
      </c>
      <c r="L25" s="10"/>
      <c r="M25" s="11">
        <v>0</v>
      </c>
      <c r="N25" s="10"/>
      <c r="O25" s="45"/>
      <c r="P25" s="11">
        <v>0</v>
      </c>
      <c r="Q25" s="10"/>
      <c r="R25" s="11">
        <v>0</v>
      </c>
      <c r="S25" s="10"/>
      <c r="T25" s="11">
        <v>0</v>
      </c>
      <c r="U25" s="10"/>
      <c r="V25" s="45"/>
      <c r="W25" s="11">
        <v>0</v>
      </c>
      <c r="X25" s="10"/>
      <c r="Y25" s="11">
        <v>1</v>
      </c>
      <c r="Z25" s="10"/>
      <c r="AA25" s="45"/>
      <c r="AB25" s="11">
        <v>0</v>
      </c>
      <c r="AC25" s="12"/>
      <c r="AD25">
        <v>3.5714285714285716</v>
      </c>
    </row>
    <row r="26" spans="1:30" x14ac:dyDescent="0.25">
      <c r="A26" s="8" t="s">
        <v>58</v>
      </c>
      <c r="B26" s="8" t="s">
        <v>59</v>
      </c>
      <c r="C26" s="14">
        <f t="shared" si="0"/>
        <v>30</v>
      </c>
      <c r="D26" s="9">
        <v>16</v>
      </c>
      <c r="E26" s="10">
        <v>0</v>
      </c>
      <c r="F26" s="11">
        <v>6</v>
      </c>
      <c r="G26" s="10">
        <v>0</v>
      </c>
      <c r="H26" s="45">
        <f t="shared" si="5"/>
        <v>0.73333333333333328</v>
      </c>
      <c r="I26" s="11">
        <v>5</v>
      </c>
      <c r="J26" s="10">
        <v>0</v>
      </c>
      <c r="K26" s="11">
        <v>0</v>
      </c>
      <c r="L26" s="10">
        <v>0</v>
      </c>
      <c r="M26" s="11">
        <v>2</v>
      </c>
      <c r="N26" s="10">
        <v>0</v>
      </c>
      <c r="O26" s="45">
        <f t="shared" si="2"/>
        <v>0.23333333333333334</v>
      </c>
      <c r="P26" s="11">
        <v>1</v>
      </c>
      <c r="Q26" s="10">
        <v>0</v>
      </c>
      <c r="R26" s="11">
        <v>0</v>
      </c>
      <c r="S26" s="10">
        <v>0</v>
      </c>
      <c r="T26" s="11">
        <v>0</v>
      </c>
      <c r="U26" s="10">
        <v>0</v>
      </c>
      <c r="V26" s="45">
        <f t="shared" si="3"/>
        <v>3.3333333333333333E-2</v>
      </c>
      <c r="W26" s="11">
        <v>0</v>
      </c>
      <c r="X26" s="10">
        <v>0</v>
      </c>
      <c r="Y26" s="11">
        <v>0</v>
      </c>
      <c r="Z26" s="10">
        <v>0</v>
      </c>
      <c r="AA26" s="45">
        <f t="shared" si="4"/>
        <v>0</v>
      </c>
      <c r="AB26" s="11">
        <v>0</v>
      </c>
      <c r="AC26" s="12">
        <v>100</v>
      </c>
      <c r="AD26">
        <v>3.68</v>
      </c>
    </row>
    <row r="27" spans="1:30" x14ac:dyDescent="0.25">
      <c r="A27" s="8"/>
      <c r="B27" s="8" t="s">
        <v>60</v>
      </c>
      <c r="C27" s="14"/>
      <c r="D27" s="9">
        <v>35</v>
      </c>
      <c r="E27" s="10"/>
      <c r="F27" s="11">
        <v>6</v>
      </c>
      <c r="G27" s="10"/>
      <c r="H27" s="45"/>
      <c r="I27" s="11">
        <v>8</v>
      </c>
      <c r="J27" s="10"/>
      <c r="K27" s="11">
        <v>15</v>
      </c>
      <c r="L27" s="10"/>
      <c r="M27" s="11">
        <v>3</v>
      </c>
      <c r="N27" s="10"/>
      <c r="O27" s="45"/>
      <c r="P27" s="11">
        <v>4</v>
      </c>
      <c r="Q27" s="10"/>
      <c r="R27" s="11">
        <v>7</v>
      </c>
      <c r="S27" s="10"/>
      <c r="T27" s="11">
        <v>1</v>
      </c>
      <c r="U27" s="10"/>
      <c r="V27" s="45"/>
      <c r="W27" s="11">
        <v>2</v>
      </c>
      <c r="X27" s="10"/>
      <c r="Y27" s="11">
        <v>3</v>
      </c>
      <c r="Z27" s="10"/>
      <c r="AA27" s="45"/>
      <c r="AB27" s="11">
        <v>6</v>
      </c>
      <c r="AC27" s="12"/>
      <c r="AD27">
        <v>3.0244444444444443</v>
      </c>
    </row>
    <row r="28" spans="1:30" x14ac:dyDescent="0.25">
      <c r="A28" s="8" t="s">
        <v>53</v>
      </c>
      <c r="B28" s="8" t="s">
        <v>61</v>
      </c>
      <c r="C28" s="14">
        <f t="shared" si="0"/>
        <v>164</v>
      </c>
      <c r="D28" s="9">
        <v>89</v>
      </c>
      <c r="E28" s="10">
        <v>67.3611111111111</v>
      </c>
      <c r="F28" s="11">
        <v>24</v>
      </c>
      <c r="G28" s="10">
        <v>10.4166666666667</v>
      </c>
      <c r="H28" s="45">
        <f t="shared" si="5"/>
        <v>0.68902439024390238</v>
      </c>
      <c r="I28" s="11">
        <v>20</v>
      </c>
      <c r="J28" s="10">
        <v>2.7777777777777799</v>
      </c>
      <c r="K28" s="11">
        <v>11</v>
      </c>
      <c r="L28" s="10">
        <v>11.1111111111111</v>
      </c>
      <c r="M28" s="11">
        <v>11</v>
      </c>
      <c r="N28" s="10">
        <v>1.3888888888888899</v>
      </c>
      <c r="O28" s="45">
        <f t="shared" si="2"/>
        <v>0.25609756097560976</v>
      </c>
      <c r="P28" s="11">
        <v>3</v>
      </c>
      <c r="Q28" s="10">
        <v>0.69444444444444398</v>
      </c>
      <c r="R28" s="11">
        <v>2</v>
      </c>
      <c r="S28" s="10">
        <v>0.69444444444444398</v>
      </c>
      <c r="T28" s="11">
        <v>0</v>
      </c>
      <c r="U28" s="10">
        <v>0.69444444444444398</v>
      </c>
      <c r="V28" s="45">
        <f t="shared" si="3"/>
        <v>3.048780487804878E-2</v>
      </c>
      <c r="W28" s="11">
        <v>0</v>
      </c>
      <c r="X28" s="10">
        <v>0</v>
      </c>
      <c r="Y28" s="11">
        <v>0</v>
      </c>
      <c r="Z28" s="10">
        <v>0</v>
      </c>
      <c r="AA28" s="45">
        <f t="shared" si="4"/>
        <v>0</v>
      </c>
      <c r="AB28" s="11">
        <v>4</v>
      </c>
      <c r="AC28" s="12">
        <v>4.8611111111111098</v>
      </c>
      <c r="AD28">
        <v>3.5634146341463415</v>
      </c>
    </row>
    <row r="29" spans="1:30" x14ac:dyDescent="0.25">
      <c r="A29" s="8" t="s">
        <v>33</v>
      </c>
      <c r="B29" s="8" t="s">
        <v>62</v>
      </c>
      <c r="C29" s="14">
        <f t="shared" si="0"/>
        <v>99</v>
      </c>
      <c r="D29" s="9">
        <v>31</v>
      </c>
      <c r="E29" s="13">
        <v>19.801980198019798</v>
      </c>
      <c r="F29" s="11">
        <v>17</v>
      </c>
      <c r="G29" s="10">
        <v>24.752475247524799</v>
      </c>
      <c r="H29" s="45">
        <f t="shared" si="5"/>
        <v>0.48484848484848486</v>
      </c>
      <c r="I29" s="11">
        <v>7</v>
      </c>
      <c r="J29" s="10">
        <v>15.841584158415801</v>
      </c>
      <c r="K29" s="11">
        <v>14</v>
      </c>
      <c r="L29" s="10">
        <v>10.891089108910901</v>
      </c>
      <c r="M29" s="11">
        <v>7</v>
      </c>
      <c r="N29" s="10">
        <v>14.8514851485149</v>
      </c>
      <c r="O29" s="45">
        <f t="shared" si="2"/>
        <v>0.28282828282828282</v>
      </c>
      <c r="P29" s="11">
        <v>6</v>
      </c>
      <c r="Q29" s="10">
        <v>3.9603960396039599</v>
      </c>
      <c r="R29" s="11">
        <v>4</v>
      </c>
      <c r="S29" s="10">
        <v>3.9603960396039599</v>
      </c>
      <c r="T29" s="11">
        <v>2</v>
      </c>
      <c r="U29" s="10">
        <v>0.99009900990098998</v>
      </c>
      <c r="V29" s="45">
        <f t="shared" si="3"/>
        <v>0.12121212121212122</v>
      </c>
      <c r="W29" s="11">
        <v>4</v>
      </c>
      <c r="X29" s="10">
        <v>0</v>
      </c>
      <c r="Y29" s="11">
        <v>2</v>
      </c>
      <c r="Z29" s="10">
        <v>0</v>
      </c>
      <c r="AA29" s="45">
        <f t="shared" si="4"/>
        <v>6.0606060606060608E-2</v>
      </c>
      <c r="AB29" s="11">
        <v>5</v>
      </c>
      <c r="AC29" s="12">
        <v>4.9504950495049496</v>
      </c>
      <c r="AD29">
        <v>3.0636363636363635</v>
      </c>
    </row>
    <row r="30" spans="1:30" x14ac:dyDescent="0.25">
      <c r="A30" s="8" t="s">
        <v>63</v>
      </c>
      <c r="B30" s="8" t="s">
        <v>63</v>
      </c>
      <c r="C30" s="14">
        <f t="shared" si="0"/>
        <v>413</v>
      </c>
      <c r="D30" s="9">
        <v>96</v>
      </c>
      <c r="E30" s="10">
        <v>26.271186440678001</v>
      </c>
      <c r="F30" s="11">
        <v>38</v>
      </c>
      <c r="G30" s="10">
        <v>11.864406779661</v>
      </c>
      <c r="H30" s="45">
        <f t="shared" si="5"/>
        <v>0.32445520581113801</v>
      </c>
      <c r="I30" s="11">
        <v>43</v>
      </c>
      <c r="J30" s="10">
        <v>12.0762711864407</v>
      </c>
      <c r="K30" s="11">
        <v>58</v>
      </c>
      <c r="L30" s="10">
        <v>15.254237288135601</v>
      </c>
      <c r="M30" s="11">
        <v>41</v>
      </c>
      <c r="N30" s="10">
        <v>8.6864406779661003</v>
      </c>
      <c r="O30" s="45">
        <f t="shared" si="2"/>
        <v>0.34382566585956414</v>
      </c>
      <c r="P30" s="11">
        <v>34</v>
      </c>
      <c r="Q30" s="10">
        <v>7.2033898305084696</v>
      </c>
      <c r="R30" s="11">
        <v>23</v>
      </c>
      <c r="S30" s="10">
        <v>4.4491525423728797</v>
      </c>
      <c r="T30" s="11">
        <v>22</v>
      </c>
      <c r="U30" s="10">
        <v>3.6016949152542401</v>
      </c>
      <c r="V30" s="45">
        <f t="shared" si="3"/>
        <v>0.19128329297820823</v>
      </c>
      <c r="W30" s="11">
        <v>17</v>
      </c>
      <c r="X30" s="10">
        <v>1.27118644067797</v>
      </c>
      <c r="Y30" s="11">
        <v>20</v>
      </c>
      <c r="Z30" s="10">
        <v>1.6949152542372901</v>
      </c>
      <c r="AA30" s="45">
        <f t="shared" si="4"/>
        <v>8.9588377723970949E-2</v>
      </c>
      <c r="AB30" s="11">
        <v>21</v>
      </c>
      <c r="AC30" s="12">
        <v>7.6271186440678003</v>
      </c>
      <c r="AD30">
        <v>2.79636803874092</v>
      </c>
    </row>
    <row r="31" spans="1:30" x14ac:dyDescent="0.25">
      <c r="A31" s="8" t="s">
        <v>64</v>
      </c>
      <c r="B31" s="8" t="s">
        <v>65</v>
      </c>
      <c r="C31" s="14">
        <f t="shared" si="0"/>
        <v>64</v>
      </c>
      <c r="D31" s="15">
        <v>53</v>
      </c>
      <c r="E31" s="10">
        <v>73.076923076923094</v>
      </c>
      <c r="F31" s="11">
        <v>9</v>
      </c>
      <c r="G31" s="10">
        <v>9.6153846153846203</v>
      </c>
      <c r="H31" s="45">
        <f t="shared" si="5"/>
        <v>0.96875</v>
      </c>
      <c r="I31" s="11">
        <v>1</v>
      </c>
      <c r="J31" s="10">
        <v>9.6153846153846203</v>
      </c>
      <c r="K31" s="11">
        <v>1</v>
      </c>
      <c r="L31" s="10">
        <v>0</v>
      </c>
      <c r="M31" s="11">
        <v>0</v>
      </c>
      <c r="N31" s="10">
        <v>7.6923076923076898</v>
      </c>
      <c r="O31" s="45">
        <f t="shared" si="2"/>
        <v>3.125E-2</v>
      </c>
      <c r="P31" s="11">
        <v>0</v>
      </c>
      <c r="Q31" s="10">
        <v>0</v>
      </c>
      <c r="R31" s="11">
        <v>0</v>
      </c>
      <c r="S31" s="10">
        <v>0</v>
      </c>
      <c r="T31" s="11">
        <v>0</v>
      </c>
      <c r="U31" s="10">
        <v>0</v>
      </c>
      <c r="V31" s="45">
        <f t="shared" si="3"/>
        <v>0</v>
      </c>
      <c r="W31" s="11">
        <v>0</v>
      </c>
      <c r="X31" s="10">
        <v>0</v>
      </c>
      <c r="Y31" s="11">
        <v>0</v>
      </c>
      <c r="Z31" s="10">
        <v>0</v>
      </c>
      <c r="AA31" s="45">
        <f t="shared" si="4"/>
        <v>0</v>
      </c>
      <c r="AB31" s="11">
        <v>0</v>
      </c>
      <c r="AC31" s="12">
        <v>0</v>
      </c>
      <c r="AD31">
        <v>3.9312499999999999</v>
      </c>
    </row>
    <row r="32" spans="1:30" x14ac:dyDescent="0.25">
      <c r="A32" s="8" t="s">
        <v>66</v>
      </c>
      <c r="B32" s="8" t="s">
        <v>67</v>
      </c>
      <c r="C32" s="14">
        <f t="shared" si="0"/>
        <v>430</v>
      </c>
      <c r="D32" s="15">
        <v>275</v>
      </c>
      <c r="E32" s="10">
        <v>65.6488549618321</v>
      </c>
      <c r="F32" s="11">
        <v>68</v>
      </c>
      <c r="G32" s="10">
        <v>18.829516539440199</v>
      </c>
      <c r="H32" s="45">
        <f t="shared" si="5"/>
        <v>0.79767441860465116</v>
      </c>
      <c r="I32" s="11">
        <v>23</v>
      </c>
      <c r="J32" s="10">
        <v>4.8346055979643801</v>
      </c>
      <c r="K32" s="11">
        <v>24</v>
      </c>
      <c r="L32" s="10">
        <v>5.3435114503816799</v>
      </c>
      <c r="M32" s="11">
        <v>8</v>
      </c>
      <c r="N32" s="10">
        <v>2.5445292620865101</v>
      </c>
      <c r="O32" s="45">
        <f t="shared" si="2"/>
        <v>0.12790697674418605</v>
      </c>
      <c r="P32" s="11">
        <v>3</v>
      </c>
      <c r="Q32" s="10">
        <v>0.50890585241730302</v>
      </c>
      <c r="R32" s="11">
        <v>11</v>
      </c>
      <c r="S32" s="10">
        <v>1.01781170483461</v>
      </c>
      <c r="T32" s="11">
        <v>5</v>
      </c>
      <c r="U32" s="10">
        <v>0.25445292620865101</v>
      </c>
      <c r="V32" s="45">
        <f t="shared" si="3"/>
        <v>4.4186046511627906E-2</v>
      </c>
      <c r="W32" s="11">
        <v>3</v>
      </c>
      <c r="X32" s="10">
        <v>0</v>
      </c>
      <c r="Y32" s="11">
        <v>4</v>
      </c>
      <c r="Z32" s="10">
        <v>0.50890585241730302</v>
      </c>
      <c r="AA32" s="45">
        <f t="shared" si="4"/>
        <v>1.627906976744186E-2</v>
      </c>
      <c r="AB32" s="11">
        <v>6</v>
      </c>
      <c r="AC32" s="12">
        <v>0.50890585241730302</v>
      </c>
      <c r="AD32">
        <v>3.6427906976744184</v>
      </c>
    </row>
    <row r="33" spans="1:30" x14ac:dyDescent="0.25">
      <c r="A33" s="8" t="s">
        <v>68</v>
      </c>
      <c r="B33" s="8" t="s">
        <v>69</v>
      </c>
      <c r="C33" s="14">
        <f t="shared" si="0"/>
        <v>389</v>
      </c>
      <c r="D33" s="9">
        <v>95</v>
      </c>
      <c r="E33" s="10">
        <v>29.815303430079201</v>
      </c>
      <c r="F33" s="11">
        <v>33</v>
      </c>
      <c r="G33" s="10">
        <v>12.401055408971001</v>
      </c>
      <c r="H33" s="45">
        <f t="shared" si="5"/>
        <v>0.32904884318766064</v>
      </c>
      <c r="I33" s="11">
        <v>43</v>
      </c>
      <c r="J33" s="10">
        <v>15.5672823218997</v>
      </c>
      <c r="K33" s="11">
        <v>67</v>
      </c>
      <c r="L33" s="10">
        <v>12.9287598944591</v>
      </c>
      <c r="M33" s="11">
        <v>31</v>
      </c>
      <c r="N33" s="10">
        <v>10.2902374670185</v>
      </c>
      <c r="O33" s="45">
        <f t="shared" si="2"/>
        <v>0.36246786632390743</v>
      </c>
      <c r="P33" s="11">
        <v>26</v>
      </c>
      <c r="Q33" s="10">
        <v>4.2216358839050097</v>
      </c>
      <c r="R33" s="11">
        <v>29</v>
      </c>
      <c r="S33" s="10">
        <v>3.6939313984168902</v>
      </c>
      <c r="T33" s="11">
        <v>12</v>
      </c>
      <c r="U33" s="10">
        <v>1.84696569920844</v>
      </c>
      <c r="V33" s="45">
        <f t="shared" si="3"/>
        <v>0.17223650385604114</v>
      </c>
      <c r="W33" s="11">
        <v>14</v>
      </c>
      <c r="X33" s="10">
        <v>0.26385224274406299</v>
      </c>
      <c r="Y33" s="11">
        <v>17</v>
      </c>
      <c r="Z33" s="10">
        <v>1.3192612137203199</v>
      </c>
      <c r="AA33" s="45">
        <f t="shared" si="4"/>
        <v>7.9691516709511565E-2</v>
      </c>
      <c r="AB33" s="11">
        <v>22</v>
      </c>
      <c r="AC33" s="12">
        <v>7.6517150395778399</v>
      </c>
      <c r="AD33">
        <v>2.8331619537275063</v>
      </c>
    </row>
    <row r="34" spans="1:30" x14ac:dyDescent="0.25">
      <c r="A34" s="8" t="s">
        <v>53</v>
      </c>
      <c r="B34" s="8" t="s">
        <v>70</v>
      </c>
      <c r="C34" s="14">
        <f t="shared" si="0"/>
        <v>907</v>
      </c>
      <c r="D34" s="9">
        <v>267</v>
      </c>
      <c r="E34" s="10">
        <v>37.846481876332597</v>
      </c>
      <c r="F34" s="11">
        <v>164</v>
      </c>
      <c r="G34" s="10">
        <v>17.910447761194</v>
      </c>
      <c r="H34" s="45">
        <f t="shared" si="5"/>
        <v>0.47519294377067256</v>
      </c>
      <c r="I34" s="11">
        <v>157</v>
      </c>
      <c r="J34" s="10">
        <v>13.965884861407201</v>
      </c>
      <c r="K34" s="11">
        <v>132</v>
      </c>
      <c r="L34" s="10">
        <v>10.9808102345416</v>
      </c>
      <c r="M34" s="11">
        <v>62</v>
      </c>
      <c r="N34" s="10">
        <v>7.2494669509594898</v>
      </c>
      <c r="O34" s="45">
        <f t="shared" si="2"/>
        <v>0.38699007717750827</v>
      </c>
      <c r="P34" s="11">
        <v>29</v>
      </c>
      <c r="Q34" s="10">
        <v>3.7313432835820901</v>
      </c>
      <c r="R34" s="11">
        <v>34</v>
      </c>
      <c r="S34" s="10">
        <v>1.4925373134328399</v>
      </c>
      <c r="T34" s="11">
        <v>17</v>
      </c>
      <c r="U34" s="10">
        <v>1.59914712153518</v>
      </c>
      <c r="V34" s="45">
        <f t="shared" si="3"/>
        <v>8.8202866593164272E-2</v>
      </c>
      <c r="W34" s="11">
        <v>6</v>
      </c>
      <c r="X34" s="10">
        <v>0.21321961620469099</v>
      </c>
      <c r="Y34" s="11">
        <v>11</v>
      </c>
      <c r="Z34" s="10">
        <v>0.53304904051172697</v>
      </c>
      <c r="AA34" s="45">
        <f t="shared" si="4"/>
        <v>1.8743109151047408E-2</v>
      </c>
      <c r="AB34" s="11">
        <v>28</v>
      </c>
      <c r="AC34" s="12">
        <v>4.4776119402985097</v>
      </c>
      <c r="AD34">
        <v>3.2400220507166484</v>
      </c>
    </row>
    <row r="35" spans="1:30" x14ac:dyDescent="0.25">
      <c r="A35" s="8" t="s">
        <v>33</v>
      </c>
      <c r="B35" s="8" t="s">
        <v>71</v>
      </c>
      <c r="C35" s="14">
        <f t="shared" si="0"/>
        <v>88</v>
      </c>
      <c r="D35" s="9">
        <v>33</v>
      </c>
      <c r="E35" s="10">
        <v>36.046511627907002</v>
      </c>
      <c r="F35" s="11">
        <v>14</v>
      </c>
      <c r="G35" s="10">
        <v>13.953488372093</v>
      </c>
      <c r="H35" s="45">
        <f t="shared" si="5"/>
        <v>0.53409090909090906</v>
      </c>
      <c r="I35" s="11">
        <v>11</v>
      </c>
      <c r="J35" s="10">
        <v>10.4651162790698</v>
      </c>
      <c r="K35" s="11">
        <v>10</v>
      </c>
      <c r="L35" s="10">
        <v>22.093023255814</v>
      </c>
      <c r="M35" s="11">
        <v>2</v>
      </c>
      <c r="N35" s="10">
        <v>5.81395348837209</v>
      </c>
      <c r="O35" s="45">
        <f t="shared" si="2"/>
        <v>0.26136363636363635</v>
      </c>
      <c r="P35" s="11">
        <v>6</v>
      </c>
      <c r="Q35" s="10">
        <v>4.6511627906976702</v>
      </c>
      <c r="R35" s="11">
        <v>5</v>
      </c>
      <c r="S35" s="10">
        <v>2.32558139534884</v>
      </c>
      <c r="T35" s="11">
        <v>1</v>
      </c>
      <c r="U35" s="10">
        <v>0</v>
      </c>
      <c r="V35" s="45">
        <f t="shared" si="3"/>
        <v>0.13636363636363635</v>
      </c>
      <c r="W35" s="11">
        <v>0</v>
      </c>
      <c r="X35" s="10">
        <v>0</v>
      </c>
      <c r="Y35" s="11">
        <v>2</v>
      </c>
      <c r="Z35" s="10">
        <v>1.16279069767442</v>
      </c>
      <c r="AA35" s="45">
        <f t="shared" si="4"/>
        <v>2.2727272727272728E-2</v>
      </c>
      <c r="AB35" s="11">
        <v>4</v>
      </c>
      <c r="AC35" s="12">
        <v>3.4883720930232598</v>
      </c>
      <c r="AD35">
        <v>3.2159090909090908</v>
      </c>
    </row>
    <row r="36" spans="1:30" x14ac:dyDescent="0.25">
      <c r="A36" s="8" t="s">
        <v>39</v>
      </c>
      <c r="B36" s="8" t="s">
        <v>72</v>
      </c>
      <c r="C36" s="14">
        <f t="shared" si="0"/>
        <v>113</v>
      </c>
      <c r="D36" s="9">
        <v>9</v>
      </c>
      <c r="E36" s="10">
        <v>8.4112149532710294</v>
      </c>
      <c r="F36" s="11">
        <v>12</v>
      </c>
      <c r="G36" s="10">
        <v>8.4112149532710294</v>
      </c>
      <c r="H36" s="45">
        <f t="shared" si="5"/>
        <v>0.18584070796460178</v>
      </c>
      <c r="I36" s="11">
        <v>13</v>
      </c>
      <c r="J36" s="10">
        <v>10.2803738317757</v>
      </c>
      <c r="K36" s="11">
        <v>18</v>
      </c>
      <c r="L36" s="10">
        <v>22.429906542056099</v>
      </c>
      <c r="M36" s="11">
        <v>8</v>
      </c>
      <c r="N36" s="10">
        <v>11.214953271028</v>
      </c>
      <c r="O36" s="45">
        <f t="shared" si="2"/>
        <v>0.34513274336283184</v>
      </c>
      <c r="P36" s="11">
        <v>6</v>
      </c>
      <c r="Q36" s="10">
        <v>7.4766355140186898</v>
      </c>
      <c r="R36" s="11">
        <v>15</v>
      </c>
      <c r="S36" s="10">
        <v>9.3457943925233593</v>
      </c>
      <c r="T36" s="11">
        <v>4</v>
      </c>
      <c r="U36" s="10">
        <v>0.934579439252336</v>
      </c>
      <c r="V36" s="45">
        <f t="shared" si="3"/>
        <v>0.22123893805309736</v>
      </c>
      <c r="W36" s="11">
        <v>4</v>
      </c>
      <c r="X36" s="10">
        <v>0</v>
      </c>
      <c r="Y36" s="11">
        <v>8</v>
      </c>
      <c r="Z36" s="10">
        <v>0.934579439252336</v>
      </c>
      <c r="AA36" s="45">
        <f t="shared" si="4"/>
        <v>0.10619469026548672</v>
      </c>
      <c r="AB36" s="11">
        <v>16</v>
      </c>
      <c r="AC36" s="12">
        <v>20.5607476635514</v>
      </c>
      <c r="AD36">
        <v>2.324778761061947</v>
      </c>
    </row>
    <row r="37" spans="1:30" x14ac:dyDescent="0.25">
      <c r="A37" s="8"/>
      <c r="B37" s="8" t="s">
        <v>73</v>
      </c>
      <c r="C37" s="14">
        <f t="shared" si="0"/>
        <v>625</v>
      </c>
      <c r="D37" s="9">
        <v>184</v>
      </c>
      <c r="E37" s="10">
        <v>39.270072992700698</v>
      </c>
      <c r="F37" s="11">
        <v>96</v>
      </c>
      <c r="G37" s="10">
        <v>16.6423357664234</v>
      </c>
      <c r="H37" s="45">
        <f t="shared" si="5"/>
        <v>0.44800000000000001</v>
      </c>
      <c r="I37" s="11">
        <v>77</v>
      </c>
      <c r="J37" s="10">
        <v>11.5328467153285</v>
      </c>
      <c r="K37" s="11">
        <v>85</v>
      </c>
      <c r="L37" s="10">
        <v>10.3649635036496</v>
      </c>
      <c r="M37" s="11">
        <v>39</v>
      </c>
      <c r="N37" s="10">
        <v>8.0291970802919703</v>
      </c>
      <c r="O37" s="45">
        <f t="shared" si="2"/>
        <v>0.3216</v>
      </c>
      <c r="P37" s="11">
        <v>20</v>
      </c>
      <c r="Q37" s="10">
        <v>2.33576642335766</v>
      </c>
      <c r="R37" s="11">
        <v>31</v>
      </c>
      <c r="S37" s="10">
        <v>2.6277372262773699</v>
      </c>
      <c r="T37" s="11">
        <v>18</v>
      </c>
      <c r="U37" s="10">
        <v>2.1897810218978102</v>
      </c>
      <c r="V37" s="45">
        <f t="shared" si="3"/>
        <v>0.1104</v>
      </c>
      <c r="W37" s="11">
        <v>9</v>
      </c>
      <c r="X37" s="10">
        <v>0.58394160583941601</v>
      </c>
      <c r="Y37" s="11">
        <v>20</v>
      </c>
      <c r="Z37" s="10">
        <v>0.58394160583941601</v>
      </c>
      <c r="AA37" s="45">
        <f t="shared" si="4"/>
        <v>4.6399999999999997E-2</v>
      </c>
      <c r="AB37" s="11">
        <v>46</v>
      </c>
      <c r="AC37" s="12">
        <v>5.8394160583941597</v>
      </c>
      <c r="AD37">
        <v>3.0014400000000001</v>
      </c>
    </row>
    <row r="38" spans="1:30" x14ac:dyDescent="0.25">
      <c r="A38" s="8" t="s">
        <v>74</v>
      </c>
      <c r="B38" s="8" t="s">
        <v>74</v>
      </c>
      <c r="C38" s="14">
        <f t="shared" si="0"/>
        <v>395</v>
      </c>
      <c r="D38" s="9">
        <v>96</v>
      </c>
      <c r="E38" s="10">
        <v>28.391959798995</v>
      </c>
      <c r="F38" s="11">
        <v>49</v>
      </c>
      <c r="G38" s="10">
        <v>11.809045226130699</v>
      </c>
      <c r="H38" s="45">
        <f t="shared" si="5"/>
        <v>0.36708860759493672</v>
      </c>
      <c r="I38" s="11">
        <v>35</v>
      </c>
      <c r="J38" s="10">
        <v>13.0653266331658</v>
      </c>
      <c r="K38" s="11">
        <v>66</v>
      </c>
      <c r="L38" s="10">
        <v>13.3165829145729</v>
      </c>
      <c r="M38" s="11">
        <v>37</v>
      </c>
      <c r="N38" s="10">
        <v>9.0452261306532709</v>
      </c>
      <c r="O38" s="45">
        <f t="shared" si="2"/>
        <v>0.34936708860759491</v>
      </c>
      <c r="P38" s="11">
        <v>17</v>
      </c>
      <c r="Q38" s="10">
        <v>4.7738693467336697</v>
      </c>
      <c r="R38" s="11">
        <v>33</v>
      </c>
      <c r="S38" s="10">
        <v>6.78391959798995</v>
      </c>
      <c r="T38" s="11">
        <v>11</v>
      </c>
      <c r="U38" s="10">
        <v>1.7587939698492501</v>
      </c>
      <c r="V38" s="45">
        <f t="shared" si="3"/>
        <v>0.15443037974683543</v>
      </c>
      <c r="W38" s="11">
        <v>13</v>
      </c>
      <c r="X38" s="10">
        <v>0.50251256281406997</v>
      </c>
      <c r="Y38" s="11">
        <v>16</v>
      </c>
      <c r="Z38" s="10">
        <v>0.50251256281406997</v>
      </c>
      <c r="AA38" s="45">
        <f t="shared" si="4"/>
        <v>7.3417721518987344E-2</v>
      </c>
      <c r="AB38" s="11">
        <v>22</v>
      </c>
      <c r="AC38" s="12">
        <v>10.050251256281401</v>
      </c>
      <c r="AD38">
        <v>2.8744303797468356</v>
      </c>
    </row>
    <row r="39" spans="1:30" x14ac:dyDescent="0.25">
      <c r="A39" s="8" t="s">
        <v>39</v>
      </c>
      <c r="B39" s="8" t="s">
        <v>75</v>
      </c>
      <c r="C39" s="14">
        <f t="shared" si="0"/>
        <v>89</v>
      </c>
      <c r="D39" s="9">
        <v>50</v>
      </c>
      <c r="E39" s="10">
        <v>38.775510204081598</v>
      </c>
      <c r="F39" s="11">
        <v>11</v>
      </c>
      <c r="G39" s="10">
        <v>15.3061224489796</v>
      </c>
      <c r="H39" s="45">
        <f t="shared" si="5"/>
        <v>0.6853932584269663</v>
      </c>
      <c r="I39" s="11">
        <v>6</v>
      </c>
      <c r="J39" s="10">
        <v>9.1836734693877595</v>
      </c>
      <c r="K39" s="11">
        <v>5</v>
      </c>
      <c r="L39" s="10">
        <v>11.2244897959184</v>
      </c>
      <c r="M39" s="11">
        <v>5</v>
      </c>
      <c r="N39" s="10">
        <v>4.0816326530612201</v>
      </c>
      <c r="O39" s="45">
        <f t="shared" si="2"/>
        <v>0.1797752808988764</v>
      </c>
      <c r="P39" s="11">
        <v>1</v>
      </c>
      <c r="Q39" s="10">
        <v>3.06122448979592</v>
      </c>
      <c r="R39" s="11">
        <v>4</v>
      </c>
      <c r="S39" s="10">
        <v>5.1020408163265296</v>
      </c>
      <c r="T39" s="11">
        <v>0</v>
      </c>
      <c r="U39" s="10">
        <v>2.0408163265306101</v>
      </c>
      <c r="V39" s="45">
        <f t="shared" si="3"/>
        <v>5.6179775280898875E-2</v>
      </c>
      <c r="W39" s="11">
        <v>0</v>
      </c>
      <c r="X39" s="10">
        <v>2.0408163265306101</v>
      </c>
      <c r="Y39" s="11">
        <v>3</v>
      </c>
      <c r="Z39" s="10">
        <v>0</v>
      </c>
      <c r="AA39" s="45">
        <f t="shared" si="4"/>
        <v>3.3707865168539325E-2</v>
      </c>
      <c r="AB39" s="11">
        <v>4</v>
      </c>
      <c r="AC39" s="12">
        <v>9.1836734693877595</v>
      </c>
      <c r="AD39">
        <v>3.3966292134831462</v>
      </c>
    </row>
    <row r="40" spans="1:30" x14ac:dyDescent="0.25">
      <c r="A40" s="8" t="s">
        <v>74</v>
      </c>
      <c r="B40" s="8" t="s">
        <v>76</v>
      </c>
      <c r="C40" s="14">
        <f t="shared" si="0"/>
        <v>68</v>
      </c>
      <c r="D40" s="9">
        <v>13</v>
      </c>
      <c r="E40" s="10">
        <v>11.290322580645199</v>
      </c>
      <c r="F40" s="11">
        <v>13</v>
      </c>
      <c r="G40" s="10">
        <v>22.580645161290299</v>
      </c>
      <c r="H40" s="45">
        <f t="shared" si="5"/>
        <v>0.38235294117647056</v>
      </c>
      <c r="I40" s="11">
        <v>10</v>
      </c>
      <c r="J40" s="10">
        <v>22.580645161290299</v>
      </c>
      <c r="K40" s="11">
        <v>12</v>
      </c>
      <c r="L40" s="10">
        <v>16.129032258064498</v>
      </c>
      <c r="M40" s="11">
        <v>5</v>
      </c>
      <c r="N40" s="10">
        <v>8.0645161290322598</v>
      </c>
      <c r="O40" s="45">
        <f t="shared" si="2"/>
        <v>0.39705882352941174</v>
      </c>
      <c r="P40" s="11">
        <v>2</v>
      </c>
      <c r="Q40" s="10">
        <v>9.67741935483871</v>
      </c>
      <c r="R40" s="11">
        <v>4</v>
      </c>
      <c r="S40" s="10">
        <v>4.8387096774193497</v>
      </c>
      <c r="T40" s="11">
        <v>3</v>
      </c>
      <c r="U40" s="10">
        <v>3.2258064516128999</v>
      </c>
      <c r="V40" s="45">
        <f t="shared" si="3"/>
        <v>0.13235294117647059</v>
      </c>
      <c r="W40" s="11">
        <v>1</v>
      </c>
      <c r="X40" s="10">
        <v>0</v>
      </c>
      <c r="Y40" s="11">
        <v>3</v>
      </c>
      <c r="Z40" s="10">
        <v>0</v>
      </c>
      <c r="AA40" s="45">
        <f t="shared" si="4"/>
        <v>5.8823529411764705E-2</v>
      </c>
      <c r="AB40" s="11">
        <v>2</v>
      </c>
      <c r="AC40" s="12">
        <v>1.61290322580645</v>
      </c>
      <c r="AD40">
        <v>3.0088235294117647</v>
      </c>
    </row>
    <row r="41" spans="1:30" x14ac:dyDescent="0.25">
      <c r="A41" s="8" t="s">
        <v>51</v>
      </c>
      <c r="B41" s="8" t="s">
        <v>77</v>
      </c>
      <c r="C41" s="14">
        <f t="shared" si="0"/>
        <v>17</v>
      </c>
      <c r="D41" s="9">
        <v>9</v>
      </c>
      <c r="E41" s="10">
        <v>38.8888888888889</v>
      </c>
      <c r="F41" s="11">
        <v>2</v>
      </c>
      <c r="G41" s="10">
        <v>16.6666666666667</v>
      </c>
      <c r="H41" s="45">
        <f t="shared" si="5"/>
        <v>0.6470588235294118</v>
      </c>
      <c r="I41" s="11">
        <v>0</v>
      </c>
      <c r="J41" s="10">
        <v>5.5555555555555598</v>
      </c>
      <c r="K41" s="11">
        <v>2</v>
      </c>
      <c r="L41" s="10">
        <v>0</v>
      </c>
      <c r="M41" s="11">
        <v>2</v>
      </c>
      <c r="N41" s="10">
        <v>5.5555555555555598</v>
      </c>
      <c r="O41" s="45">
        <f t="shared" si="2"/>
        <v>0.23529411764705882</v>
      </c>
      <c r="P41" s="11">
        <v>1</v>
      </c>
      <c r="Q41" s="10">
        <v>5.5555555555555598</v>
      </c>
      <c r="R41" s="11">
        <v>0</v>
      </c>
      <c r="S41" s="10">
        <v>5.5555555555555598</v>
      </c>
      <c r="T41" s="11">
        <v>1</v>
      </c>
      <c r="U41" s="10">
        <v>16.6666666666667</v>
      </c>
      <c r="V41" s="45">
        <f t="shared" si="3"/>
        <v>0.11764705882352941</v>
      </c>
      <c r="W41" s="11">
        <v>0</v>
      </c>
      <c r="X41" s="10">
        <v>0</v>
      </c>
      <c r="Y41" s="11">
        <v>0</v>
      </c>
      <c r="Z41" s="10">
        <v>0</v>
      </c>
      <c r="AA41" s="45">
        <f t="shared" si="4"/>
        <v>0</v>
      </c>
      <c r="AB41" s="11">
        <v>0</v>
      </c>
      <c r="AC41" s="12">
        <v>5.5555555555555598</v>
      </c>
      <c r="AD41">
        <v>3.4588235294117649</v>
      </c>
    </row>
    <row r="42" spans="1:30" x14ac:dyDescent="0.25">
      <c r="A42" s="8" t="s">
        <v>78</v>
      </c>
      <c r="B42" s="8" t="s">
        <v>79</v>
      </c>
      <c r="C42" s="14">
        <f t="shared" si="0"/>
        <v>18</v>
      </c>
      <c r="D42" s="9">
        <v>15</v>
      </c>
      <c r="E42" s="10">
        <v>62.2222222222222</v>
      </c>
      <c r="F42" s="11">
        <v>2</v>
      </c>
      <c r="G42" s="10">
        <v>11.1111111111111</v>
      </c>
      <c r="H42" s="45">
        <f t="shared" si="5"/>
        <v>0.94444444444444442</v>
      </c>
      <c r="I42" s="11">
        <v>0</v>
      </c>
      <c r="J42" s="10">
        <v>4.4444444444444402</v>
      </c>
      <c r="K42" s="11">
        <v>1</v>
      </c>
      <c r="L42" s="10">
        <v>13.3333333333333</v>
      </c>
      <c r="M42" s="11">
        <v>0</v>
      </c>
      <c r="N42" s="10">
        <v>0</v>
      </c>
      <c r="O42" s="45">
        <f t="shared" si="2"/>
        <v>5.5555555555555552E-2</v>
      </c>
      <c r="P42" s="11">
        <v>0</v>
      </c>
      <c r="Q42" s="10">
        <v>0</v>
      </c>
      <c r="R42" s="11">
        <v>0</v>
      </c>
      <c r="S42" s="10">
        <v>8.8888888888888893</v>
      </c>
      <c r="T42" s="11">
        <v>0</v>
      </c>
      <c r="U42" s="10">
        <v>0</v>
      </c>
      <c r="V42" s="45">
        <f t="shared" si="3"/>
        <v>0</v>
      </c>
      <c r="W42" s="11">
        <v>0</v>
      </c>
      <c r="X42" s="10">
        <v>0</v>
      </c>
      <c r="Y42" s="11">
        <v>0</v>
      </c>
      <c r="Z42" s="10">
        <v>0</v>
      </c>
      <c r="AA42" s="45">
        <f t="shared" si="4"/>
        <v>0</v>
      </c>
      <c r="AB42" s="11">
        <v>0</v>
      </c>
      <c r="AC42" s="12">
        <v>0</v>
      </c>
      <c r="AD42">
        <v>3.911111111111111</v>
      </c>
    </row>
    <row r="43" spans="1:30" x14ac:dyDescent="0.25">
      <c r="A43" s="8" t="s">
        <v>80</v>
      </c>
      <c r="B43" s="8" t="s">
        <v>81</v>
      </c>
      <c r="C43" s="14">
        <f t="shared" si="0"/>
        <v>331</v>
      </c>
      <c r="D43" s="9">
        <v>74</v>
      </c>
      <c r="E43" s="10">
        <v>28.3132530120482</v>
      </c>
      <c r="F43" s="11">
        <v>69</v>
      </c>
      <c r="G43" s="10">
        <v>16.265060240963901</v>
      </c>
      <c r="H43" s="45">
        <f t="shared" si="5"/>
        <v>0.43202416918429004</v>
      </c>
      <c r="I43" s="11">
        <v>59</v>
      </c>
      <c r="J43" s="10">
        <v>19.879518072289201</v>
      </c>
      <c r="K43" s="11">
        <v>64</v>
      </c>
      <c r="L43" s="10">
        <v>18.674698795180699</v>
      </c>
      <c r="M43" s="11">
        <v>20</v>
      </c>
      <c r="N43" s="10">
        <v>8.1325301204819294</v>
      </c>
      <c r="O43" s="45">
        <f t="shared" ref="O43:O78" si="6">((I43+K43+M43)/C43)</f>
        <v>0.43202416918429004</v>
      </c>
      <c r="P43" s="11">
        <v>13</v>
      </c>
      <c r="Q43" s="10">
        <v>2.1084337349397599</v>
      </c>
      <c r="R43" s="11">
        <v>14</v>
      </c>
      <c r="S43" s="10">
        <v>3.01204819277108</v>
      </c>
      <c r="T43" s="11">
        <v>4</v>
      </c>
      <c r="U43" s="10">
        <v>0.60240963855421703</v>
      </c>
      <c r="V43" s="45">
        <f t="shared" ref="V43:V78" si="7">((P43+R43+T43)/C43)</f>
        <v>9.3655589123867067E-2</v>
      </c>
      <c r="W43" s="11">
        <v>5</v>
      </c>
      <c r="X43" s="10">
        <v>0.60240963855421703</v>
      </c>
      <c r="Y43" s="11">
        <v>0</v>
      </c>
      <c r="Z43" s="10">
        <v>0.30120481927710802</v>
      </c>
      <c r="AA43" s="45">
        <f t="shared" ref="AA43:AA78" si="8">((W43+Y43)/C43)</f>
        <v>1.5105740181268883E-2</v>
      </c>
      <c r="AB43" s="11">
        <v>9</v>
      </c>
      <c r="AC43" s="12">
        <v>2.1084337349397599</v>
      </c>
      <c r="AD43">
        <v>3.2120845921450152</v>
      </c>
    </row>
    <row r="44" spans="1:30" x14ac:dyDescent="0.25">
      <c r="A44" s="8" t="s">
        <v>35</v>
      </c>
      <c r="B44" s="8" t="s">
        <v>82</v>
      </c>
      <c r="C44" s="14">
        <f t="shared" si="0"/>
        <v>552</v>
      </c>
      <c r="D44" s="9">
        <v>46</v>
      </c>
      <c r="E44" s="10">
        <v>11.0569105691057</v>
      </c>
      <c r="F44" s="11">
        <v>59</v>
      </c>
      <c r="G44" s="10">
        <v>14.4715447154472</v>
      </c>
      <c r="H44" s="45">
        <f t="shared" si="5"/>
        <v>0.19021739130434784</v>
      </c>
      <c r="I44" s="11">
        <v>74</v>
      </c>
      <c r="J44" s="10">
        <v>10.569105691056899</v>
      </c>
      <c r="K44" s="11">
        <v>113</v>
      </c>
      <c r="L44" s="10">
        <v>22.2764227642276</v>
      </c>
      <c r="M44" s="11">
        <v>73</v>
      </c>
      <c r="N44" s="10">
        <v>13.170731707317101</v>
      </c>
      <c r="O44" s="45">
        <f t="shared" si="6"/>
        <v>0.47101449275362317</v>
      </c>
      <c r="P44" s="11">
        <v>40</v>
      </c>
      <c r="Q44" s="10">
        <v>6.0162601626016299</v>
      </c>
      <c r="R44" s="11">
        <v>61</v>
      </c>
      <c r="S44" s="10">
        <v>6.0162601626016299</v>
      </c>
      <c r="T44" s="11">
        <v>18</v>
      </c>
      <c r="U44" s="10">
        <v>3.0894308943089399</v>
      </c>
      <c r="V44" s="45">
        <f t="shared" si="7"/>
        <v>0.21557971014492755</v>
      </c>
      <c r="W44" s="11">
        <v>14</v>
      </c>
      <c r="X44" s="10">
        <v>0.81300813008130102</v>
      </c>
      <c r="Y44" s="11">
        <v>15</v>
      </c>
      <c r="Z44" s="10">
        <v>0.97560975609756095</v>
      </c>
      <c r="AA44" s="45">
        <f t="shared" si="8"/>
        <v>5.2536231884057968E-2</v>
      </c>
      <c r="AB44" s="11">
        <v>39</v>
      </c>
      <c r="AC44" s="12">
        <v>11.5447154471545</v>
      </c>
      <c r="AD44">
        <v>2.6456521739130436</v>
      </c>
    </row>
    <row r="45" spans="1:30" x14ac:dyDescent="0.25">
      <c r="A45" s="8"/>
      <c r="B45" s="8" t="s">
        <v>83</v>
      </c>
      <c r="C45" s="14">
        <f t="shared" si="0"/>
        <v>52</v>
      </c>
      <c r="D45" s="9">
        <v>50</v>
      </c>
      <c r="E45" s="10">
        <v>98.181818181818201</v>
      </c>
      <c r="F45" s="11">
        <v>2</v>
      </c>
      <c r="G45" s="10">
        <v>0</v>
      </c>
      <c r="H45" s="45">
        <f t="shared" si="5"/>
        <v>1</v>
      </c>
      <c r="I45" s="11">
        <v>0</v>
      </c>
      <c r="J45" s="10">
        <v>0</v>
      </c>
      <c r="K45" s="11">
        <v>0</v>
      </c>
      <c r="L45" s="10">
        <v>1.8181818181818199</v>
      </c>
      <c r="M45" s="11">
        <v>0</v>
      </c>
      <c r="N45" s="10">
        <v>0</v>
      </c>
      <c r="O45" s="45">
        <f t="shared" si="6"/>
        <v>0</v>
      </c>
      <c r="P45" s="11">
        <v>0</v>
      </c>
      <c r="Q45" s="10">
        <v>0</v>
      </c>
      <c r="R45" s="11">
        <v>0</v>
      </c>
      <c r="S45" s="10">
        <v>0</v>
      </c>
      <c r="T45" s="11">
        <v>0</v>
      </c>
      <c r="U45" s="10">
        <v>0</v>
      </c>
      <c r="V45" s="45">
        <f t="shared" si="7"/>
        <v>0</v>
      </c>
      <c r="W45" s="11">
        <v>0</v>
      </c>
      <c r="X45" s="10">
        <v>0</v>
      </c>
      <c r="Y45" s="11">
        <v>0</v>
      </c>
      <c r="Z45" s="10">
        <v>0</v>
      </c>
      <c r="AA45" s="45">
        <f t="shared" si="8"/>
        <v>0</v>
      </c>
      <c r="AB45" s="11">
        <v>0</v>
      </c>
      <c r="AC45" s="12">
        <v>0</v>
      </c>
      <c r="AD45">
        <v>3.9884615384615385</v>
      </c>
    </row>
    <row r="46" spans="1:30" x14ac:dyDescent="0.25">
      <c r="A46" s="8"/>
      <c r="B46" s="8" t="s">
        <v>84</v>
      </c>
      <c r="C46" s="14">
        <f t="shared" si="0"/>
        <v>20</v>
      </c>
      <c r="D46" s="9">
        <v>12</v>
      </c>
      <c r="E46" s="10"/>
      <c r="F46" s="11">
        <v>4</v>
      </c>
      <c r="G46" s="10"/>
      <c r="H46" s="45"/>
      <c r="I46" s="11">
        <v>4</v>
      </c>
      <c r="J46" s="10"/>
      <c r="K46" s="11">
        <v>0</v>
      </c>
      <c r="L46" s="10"/>
      <c r="M46" s="11">
        <v>0</v>
      </c>
      <c r="N46" s="10"/>
      <c r="O46" s="45"/>
      <c r="P46" s="11">
        <v>0</v>
      </c>
      <c r="Q46" s="10"/>
      <c r="R46" s="11">
        <v>0</v>
      </c>
      <c r="S46" s="10"/>
      <c r="T46" s="11">
        <v>0</v>
      </c>
      <c r="U46" s="10"/>
      <c r="V46" s="45"/>
      <c r="W46" s="11">
        <v>0</v>
      </c>
      <c r="X46" s="10"/>
      <c r="Y46" s="11">
        <v>0</v>
      </c>
      <c r="Z46" s="10"/>
      <c r="AA46" s="45"/>
      <c r="AB46" s="11">
        <v>0</v>
      </c>
      <c r="AC46" s="12"/>
      <c r="AD46">
        <v>3.8</v>
      </c>
    </row>
    <row r="47" spans="1:30" x14ac:dyDescent="0.25">
      <c r="A47" s="8"/>
      <c r="B47" s="8" t="s">
        <v>85</v>
      </c>
      <c r="C47" s="14">
        <f t="shared" si="0"/>
        <v>46</v>
      </c>
      <c r="D47" s="9">
        <v>42</v>
      </c>
      <c r="E47" s="10">
        <v>59.130434782608702</v>
      </c>
      <c r="F47" s="11">
        <v>0</v>
      </c>
      <c r="G47" s="10">
        <v>19.130434782608699</v>
      </c>
      <c r="H47" s="45">
        <f t="shared" si="5"/>
        <v>0.91304347826086951</v>
      </c>
      <c r="I47" s="11">
        <v>0</v>
      </c>
      <c r="J47" s="10">
        <v>6.9565217391304301</v>
      </c>
      <c r="K47" s="11">
        <v>0</v>
      </c>
      <c r="L47" s="10">
        <v>4.3478260869565197</v>
      </c>
      <c r="M47" s="11">
        <v>1</v>
      </c>
      <c r="N47" s="10">
        <v>0.86956521739130399</v>
      </c>
      <c r="O47" s="45">
        <f t="shared" si="6"/>
        <v>2.1739130434782608E-2</v>
      </c>
      <c r="P47" s="11">
        <v>0</v>
      </c>
      <c r="Q47" s="10">
        <v>0.86956521739130399</v>
      </c>
      <c r="R47" s="11">
        <v>0</v>
      </c>
      <c r="S47" s="10">
        <v>0.86956521739130399</v>
      </c>
      <c r="T47" s="11">
        <v>0</v>
      </c>
      <c r="U47" s="10">
        <v>1.73913043478261</v>
      </c>
      <c r="V47" s="45">
        <f t="shared" si="7"/>
        <v>0</v>
      </c>
      <c r="W47" s="11">
        <v>0</v>
      </c>
      <c r="X47" s="10">
        <v>0</v>
      </c>
      <c r="Y47" s="11">
        <v>0</v>
      </c>
      <c r="Z47" s="10">
        <v>0</v>
      </c>
      <c r="AA47" s="45">
        <f t="shared" si="8"/>
        <v>0</v>
      </c>
      <c r="AB47" s="11">
        <v>3</v>
      </c>
      <c r="AC47" s="12">
        <v>6.0869565217391299</v>
      </c>
      <c r="AD47">
        <v>3.7108695652173913</v>
      </c>
    </row>
    <row r="48" spans="1:30" x14ac:dyDescent="0.25">
      <c r="A48" s="8" t="s">
        <v>86</v>
      </c>
      <c r="B48" s="8" t="s">
        <v>87</v>
      </c>
      <c r="C48" s="14">
        <v>4</v>
      </c>
      <c r="D48" s="9">
        <v>5</v>
      </c>
      <c r="E48" s="10">
        <v>50</v>
      </c>
      <c r="F48" s="11">
        <v>1</v>
      </c>
      <c r="G48" s="10">
        <v>16.6666666666667</v>
      </c>
      <c r="H48" s="45">
        <f t="shared" si="5"/>
        <v>1.5</v>
      </c>
      <c r="I48" s="11">
        <v>0</v>
      </c>
      <c r="J48" s="10">
        <v>16.6666666666667</v>
      </c>
      <c r="K48" s="11">
        <v>0</v>
      </c>
      <c r="L48" s="10">
        <v>16.6666666666667</v>
      </c>
      <c r="M48" s="11">
        <v>0</v>
      </c>
      <c r="N48" s="10">
        <v>0</v>
      </c>
      <c r="O48" s="45">
        <f t="shared" si="6"/>
        <v>0</v>
      </c>
      <c r="P48" s="11">
        <v>0</v>
      </c>
      <c r="Q48" s="10">
        <v>0</v>
      </c>
      <c r="R48" s="11">
        <v>0</v>
      </c>
      <c r="S48" s="10">
        <v>0</v>
      </c>
      <c r="T48" s="11">
        <v>0</v>
      </c>
      <c r="U48" s="10">
        <v>0</v>
      </c>
      <c r="V48" s="45">
        <f t="shared" si="7"/>
        <v>0</v>
      </c>
      <c r="W48" s="11">
        <v>0</v>
      </c>
      <c r="X48" s="10">
        <v>0</v>
      </c>
      <c r="Y48" s="11">
        <v>0</v>
      </c>
      <c r="Z48" s="10">
        <v>0</v>
      </c>
      <c r="AA48" s="45">
        <f t="shared" si="8"/>
        <v>0</v>
      </c>
      <c r="AB48" s="11">
        <v>0</v>
      </c>
      <c r="AC48" s="12">
        <v>0</v>
      </c>
      <c r="AD48">
        <v>3.95</v>
      </c>
    </row>
    <row r="49" spans="1:30" x14ac:dyDescent="0.25">
      <c r="A49" s="8" t="s">
        <v>39</v>
      </c>
      <c r="B49" s="8" t="s">
        <v>88</v>
      </c>
      <c r="C49" s="14">
        <f t="shared" ref="C49:C78" si="9">D49+F49+I49+K49+M49+P49+R49+T49+W49+Y49+AB49</f>
        <v>38</v>
      </c>
      <c r="D49" s="9">
        <v>11</v>
      </c>
      <c r="E49" s="10">
        <v>27.027027027027</v>
      </c>
      <c r="F49" s="11">
        <v>2</v>
      </c>
      <c r="G49" s="10">
        <v>16.2162162162162</v>
      </c>
      <c r="H49" s="45">
        <f t="shared" si="5"/>
        <v>0.34210526315789475</v>
      </c>
      <c r="I49" s="11">
        <v>2</v>
      </c>
      <c r="J49" s="10">
        <v>21.6216216216216</v>
      </c>
      <c r="K49" s="11">
        <v>7</v>
      </c>
      <c r="L49" s="10">
        <v>5.4054054054054097</v>
      </c>
      <c r="M49" s="11">
        <v>6</v>
      </c>
      <c r="N49" s="10">
        <v>18.918918918918902</v>
      </c>
      <c r="O49" s="45">
        <f t="shared" si="6"/>
        <v>0.39473684210526316</v>
      </c>
      <c r="P49" s="11">
        <v>1</v>
      </c>
      <c r="Q49" s="10">
        <v>0</v>
      </c>
      <c r="R49" s="11">
        <v>2</v>
      </c>
      <c r="S49" s="10">
        <v>2.7027027027027</v>
      </c>
      <c r="T49" s="11">
        <v>1</v>
      </c>
      <c r="U49" s="10">
        <v>0</v>
      </c>
      <c r="V49" s="45">
        <f t="shared" si="7"/>
        <v>0.10526315789473684</v>
      </c>
      <c r="W49" s="11">
        <v>0</v>
      </c>
      <c r="X49" s="10">
        <v>0</v>
      </c>
      <c r="Y49" s="11">
        <v>1</v>
      </c>
      <c r="Z49" s="10">
        <v>0</v>
      </c>
      <c r="AA49" s="45">
        <f t="shared" si="8"/>
        <v>2.6315789473684209E-2</v>
      </c>
      <c r="AB49" s="11">
        <v>5</v>
      </c>
      <c r="AC49" s="12">
        <v>8.1081081081081106</v>
      </c>
      <c r="AD49">
        <v>2.7421052631578946</v>
      </c>
    </row>
    <row r="50" spans="1:30" x14ac:dyDescent="0.25">
      <c r="A50" s="8"/>
      <c r="B50" s="8" t="s">
        <v>89</v>
      </c>
      <c r="C50" s="14"/>
      <c r="D50" s="9">
        <v>6</v>
      </c>
      <c r="E50" s="10"/>
      <c r="F50" s="11">
        <v>7</v>
      </c>
      <c r="G50" s="10"/>
      <c r="H50" s="45"/>
      <c r="I50" s="11">
        <v>6</v>
      </c>
      <c r="J50" s="10"/>
      <c r="K50" s="11">
        <v>11</v>
      </c>
      <c r="L50" s="10"/>
      <c r="M50" s="11">
        <v>7</v>
      </c>
      <c r="N50" s="10"/>
      <c r="O50" s="45"/>
      <c r="P50" s="11">
        <v>4</v>
      </c>
      <c r="Q50" s="10"/>
      <c r="R50" s="11">
        <v>7</v>
      </c>
      <c r="S50" s="10"/>
      <c r="T50" s="11">
        <v>4</v>
      </c>
      <c r="U50" s="10"/>
      <c r="V50" s="45"/>
      <c r="W50" s="11">
        <v>3</v>
      </c>
      <c r="X50" s="10"/>
      <c r="Y50" s="11">
        <v>2</v>
      </c>
      <c r="Z50" s="10"/>
      <c r="AA50" s="45"/>
      <c r="AB50" s="11">
        <v>2</v>
      </c>
      <c r="AC50" s="12"/>
      <c r="AD50">
        <v>2.6694915254237288</v>
      </c>
    </row>
    <row r="51" spans="1:30" x14ac:dyDescent="0.25">
      <c r="A51" s="8"/>
      <c r="B51" s="8" t="s">
        <v>90</v>
      </c>
      <c r="C51" s="14"/>
      <c r="D51" s="9">
        <v>68</v>
      </c>
      <c r="E51" s="10"/>
      <c r="F51" s="11">
        <v>13</v>
      </c>
      <c r="G51" s="10"/>
      <c r="H51" s="45"/>
      <c r="I51" s="11">
        <v>13</v>
      </c>
      <c r="J51" s="10"/>
      <c r="K51" s="11">
        <v>6</v>
      </c>
      <c r="L51" s="10"/>
      <c r="M51" s="11">
        <v>4</v>
      </c>
      <c r="N51" s="10"/>
      <c r="O51" s="45"/>
      <c r="P51" s="11">
        <v>2</v>
      </c>
      <c r="Q51" s="10"/>
      <c r="R51" s="11">
        <v>1</v>
      </c>
      <c r="S51" s="10"/>
      <c r="T51" s="11">
        <v>1</v>
      </c>
      <c r="U51" s="10"/>
      <c r="V51" s="45"/>
      <c r="W51" s="11">
        <v>0</v>
      </c>
      <c r="X51" s="10"/>
      <c r="Y51" s="11">
        <v>1</v>
      </c>
      <c r="Z51" s="10"/>
      <c r="AA51" s="45"/>
      <c r="AB51" s="11">
        <v>1</v>
      </c>
      <c r="AC51" s="12"/>
      <c r="AD51">
        <v>3.6463636363636365</v>
      </c>
    </row>
    <row r="52" spans="1:30" x14ac:dyDescent="0.25">
      <c r="A52" s="8" t="s">
        <v>51</v>
      </c>
      <c r="B52" s="8" t="s">
        <v>91</v>
      </c>
      <c r="C52" s="14">
        <f t="shared" si="9"/>
        <v>81</v>
      </c>
      <c r="D52" s="9">
        <v>20</v>
      </c>
      <c r="E52" s="10">
        <v>27.0588235294118</v>
      </c>
      <c r="F52" s="11">
        <v>6</v>
      </c>
      <c r="G52" s="10">
        <v>9.4117647058823497</v>
      </c>
      <c r="H52" s="45">
        <f t="shared" si="5"/>
        <v>0.32098765432098764</v>
      </c>
      <c r="I52" s="11">
        <v>10</v>
      </c>
      <c r="J52" s="10">
        <v>15.294117647058799</v>
      </c>
      <c r="K52" s="11">
        <v>14</v>
      </c>
      <c r="L52" s="10">
        <v>14.117647058823501</v>
      </c>
      <c r="M52" s="11">
        <v>13</v>
      </c>
      <c r="N52" s="10">
        <v>10.588235294117601</v>
      </c>
      <c r="O52" s="45">
        <f t="shared" si="6"/>
        <v>0.4567901234567901</v>
      </c>
      <c r="P52" s="11">
        <v>5</v>
      </c>
      <c r="Q52" s="10">
        <v>10.588235294117601</v>
      </c>
      <c r="R52" s="11">
        <v>4</v>
      </c>
      <c r="S52" s="10">
        <v>4.7058823529411802</v>
      </c>
      <c r="T52" s="11">
        <v>3</v>
      </c>
      <c r="U52" s="10">
        <v>1.1764705882352899</v>
      </c>
      <c r="V52" s="45">
        <f t="shared" si="7"/>
        <v>0.14814814814814814</v>
      </c>
      <c r="W52" s="11">
        <v>1</v>
      </c>
      <c r="X52" s="10">
        <v>0</v>
      </c>
      <c r="Y52" s="11">
        <v>1</v>
      </c>
      <c r="Z52" s="10">
        <v>3.52941176470588</v>
      </c>
      <c r="AA52" s="45">
        <f t="shared" si="8"/>
        <v>2.4691358024691357E-2</v>
      </c>
      <c r="AB52" s="11">
        <v>4</v>
      </c>
      <c r="AC52" s="12">
        <v>3.52941176470588</v>
      </c>
      <c r="AD52">
        <v>2.9530864197530864</v>
      </c>
    </row>
    <row r="53" spans="1:30" x14ac:dyDescent="0.25">
      <c r="A53" s="8" t="s">
        <v>53</v>
      </c>
      <c r="B53" s="8" t="s">
        <v>92</v>
      </c>
      <c r="C53" s="14">
        <f t="shared" si="9"/>
        <v>144</v>
      </c>
      <c r="D53" s="9">
        <v>57</v>
      </c>
      <c r="E53" s="10">
        <v>58.4158415841584</v>
      </c>
      <c r="F53" s="11">
        <v>32</v>
      </c>
      <c r="G53" s="10">
        <v>17.821782178217799</v>
      </c>
      <c r="H53" s="45">
        <f t="shared" si="5"/>
        <v>0.61805555555555558</v>
      </c>
      <c r="I53" s="11">
        <v>15</v>
      </c>
      <c r="J53" s="10">
        <v>10.3960396039604</v>
      </c>
      <c r="K53" s="11">
        <v>17</v>
      </c>
      <c r="L53" s="10">
        <v>5.4455445544554504</v>
      </c>
      <c r="M53" s="11">
        <v>7</v>
      </c>
      <c r="N53" s="10">
        <v>0.99009900990098998</v>
      </c>
      <c r="O53" s="45">
        <f t="shared" si="6"/>
        <v>0.27083333333333331</v>
      </c>
      <c r="P53" s="11">
        <v>2</v>
      </c>
      <c r="Q53" s="10">
        <v>1.98019801980198</v>
      </c>
      <c r="R53" s="11">
        <v>3</v>
      </c>
      <c r="S53" s="10">
        <v>0</v>
      </c>
      <c r="T53" s="11">
        <v>2</v>
      </c>
      <c r="U53" s="10">
        <v>0</v>
      </c>
      <c r="V53" s="45">
        <f t="shared" si="7"/>
        <v>4.8611111111111112E-2</v>
      </c>
      <c r="W53" s="11">
        <v>1</v>
      </c>
      <c r="X53" s="10">
        <v>0.49504950495049499</v>
      </c>
      <c r="Y53" s="11">
        <v>1</v>
      </c>
      <c r="Z53" s="10">
        <v>0</v>
      </c>
      <c r="AA53" s="45">
        <f t="shared" si="8"/>
        <v>1.3888888888888888E-2</v>
      </c>
      <c r="AB53" s="11">
        <v>7</v>
      </c>
      <c r="AC53" s="12">
        <v>4.4554455445544496</v>
      </c>
      <c r="AD53">
        <v>3.3479166666666669</v>
      </c>
    </row>
    <row r="54" spans="1:30" x14ac:dyDescent="0.25">
      <c r="A54" s="8" t="s">
        <v>93</v>
      </c>
      <c r="B54" s="8" t="s">
        <v>94</v>
      </c>
      <c r="C54" s="14">
        <f t="shared" si="9"/>
        <v>14</v>
      </c>
      <c r="D54" s="9">
        <v>7</v>
      </c>
      <c r="E54" s="10">
        <v>27.7777777777778</v>
      </c>
      <c r="F54" s="11">
        <v>0</v>
      </c>
      <c r="G54" s="10">
        <v>11.1111111111111</v>
      </c>
      <c r="H54" s="45">
        <f t="shared" si="5"/>
        <v>0.5</v>
      </c>
      <c r="I54" s="11">
        <v>1</v>
      </c>
      <c r="J54" s="10">
        <v>16.6666666666667</v>
      </c>
      <c r="K54" s="11">
        <v>2</v>
      </c>
      <c r="L54" s="10">
        <v>16.6666666666667</v>
      </c>
      <c r="M54" s="11">
        <v>2</v>
      </c>
      <c r="N54" s="10">
        <v>11.1111111111111</v>
      </c>
      <c r="O54" s="45">
        <f t="shared" si="6"/>
        <v>0.35714285714285715</v>
      </c>
      <c r="P54" s="11">
        <v>0</v>
      </c>
      <c r="Q54" s="10">
        <v>0</v>
      </c>
      <c r="R54" s="11">
        <v>1</v>
      </c>
      <c r="S54" s="10">
        <v>5.5555555555555598</v>
      </c>
      <c r="T54" s="11">
        <v>0</v>
      </c>
      <c r="U54" s="10">
        <v>0</v>
      </c>
      <c r="V54" s="45">
        <f t="shared" si="7"/>
        <v>7.1428571428571425E-2</v>
      </c>
      <c r="W54" s="11">
        <v>0</v>
      </c>
      <c r="X54" s="10">
        <v>0</v>
      </c>
      <c r="Y54" s="11">
        <v>0</v>
      </c>
      <c r="Z54" s="10">
        <v>0</v>
      </c>
      <c r="AA54" s="45">
        <f t="shared" si="8"/>
        <v>0</v>
      </c>
      <c r="AB54" s="11">
        <v>1</v>
      </c>
      <c r="AC54" s="12">
        <v>11.1111111111111</v>
      </c>
      <c r="AD54">
        <v>3.1928571428571431</v>
      </c>
    </row>
    <row r="55" spans="1:30" x14ac:dyDescent="0.25">
      <c r="A55" s="8" t="s">
        <v>95</v>
      </c>
      <c r="B55" s="8" t="s">
        <v>95</v>
      </c>
      <c r="C55" s="14">
        <f t="shared" si="9"/>
        <v>461</v>
      </c>
      <c r="D55" s="16">
        <v>131</v>
      </c>
      <c r="E55" s="13">
        <v>39.5299145299145</v>
      </c>
      <c r="F55" s="14">
        <v>50</v>
      </c>
      <c r="G55" s="10">
        <v>11.752136752136799</v>
      </c>
      <c r="H55" s="45">
        <f t="shared" ref="H55:H78" si="10">((D55+F55)/C55)</f>
        <v>0.3926247288503254</v>
      </c>
      <c r="I55" s="14">
        <v>45</v>
      </c>
      <c r="J55" s="10">
        <v>11.324786324786301</v>
      </c>
      <c r="K55" s="14">
        <v>57</v>
      </c>
      <c r="L55" s="10">
        <v>9.4017094017094003</v>
      </c>
      <c r="M55" s="14">
        <v>41</v>
      </c>
      <c r="N55" s="10">
        <v>6.1965811965812003</v>
      </c>
      <c r="O55" s="45">
        <f t="shared" si="6"/>
        <v>0.31019522776572667</v>
      </c>
      <c r="P55" s="14">
        <v>31</v>
      </c>
      <c r="Q55" s="10">
        <v>5.1282051282051304</v>
      </c>
      <c r="R55" s="14">
        <v>34</v>
      </c>
      <c r="S55" s="10">
        <v>4.7008547008547001</v>
      </c>
      <c r="T55" s="14">
        <v>18</v>
      </c>
      <c r="U55" s="10">
        <v>1.0683760683760699</v>
      </c>
      <c r="V55" s="45">
        <f t="shared" si="7"/>
        <v>0.18004338394793926</v>
      </c>
      <c r="W55" s="14">
        <v>10</v>
      </c>
      <c r="X55" s="10">
        <v>1.0683760683760699</v>
      </c>
      <c r="Y55" s="14">
        <v>18</v>
      </c>
      <c r="Z55" s="10">
        <v>1.4957264957265</v>
      </c>
      <c r="AA55" s="45">
        <f t="shared" si="8"/>
        <v>6.0737527114967459E-2</v>
      </c>
      <c r="AB55" s="14">
        <v>26</v>
      </c>
      <c r="AC55" s="12">
        <v>8.3333333333333304</v>
      </c>
      <c r="AD55">
        <v>2.906941431670282</v>
      </c>
    </row>
    <row r="56" spans="1:30" x14ac:dyDescent="0.25">
      <c r="A56" s="8"/>
      <c r="B56" s="8" t="s">
        <v>39</v>
      </c>
      <c r="C56" s="14"/>
      <c r="D56" s="16">
        <v>24</v>
      </c>
      <c r="E56" s="13"/>
      <c r="F56" s="14">
        <v>4</v>
      </c>
      <c r="G56" s="10"/>
      <c r="H56" s="45"/>
      <c r="I56" s="14">
        <v>7</v>
      </c>
      <c r="J56" s="10"/>
      <c r="K56" s="14">
        <v>0</v>
      </c>
      <c r="L56" s="10"/>
      <c r="M56" s="14">
        <v>2</v>
      </c>
      <c r="N56" s="10"/>
      <c r="O56" s="45"/>
      <c r="P56" s="14">
        <v>0</v>
      </c>
      <c r="Q56" s="10"/>
      <c r="R56" s="14">
        <v>1</v>
      </c>
      <c r="S56" s="10"/>
      <c r="T56" s="14">
        <v>0</v>
      </c>
      <c r="U56" s="10"/>
      <c r="V56" s="45"/>
      <c r="W56" s="14">
        <v>0</v>
      </c>
      <c r="X56" s="10"/>
      <c r="Y56" s="14">
        <v>1</v>
      </c>
      <c r="Z56" s="10"/>
      <c r="AA56" s="45"/>
      <c r="AB56" s="14">
        <v>1</v>
      </c>
      <c r="AC56" s="12"/>
      <c r="AD56">
        <v>3.5575000000000001</v>
      </c>
    </row>
    <row r="57" spans="1:30" x14ac:dyDescent="0.25">
      <c r="A57" s="8" t="s">
        <v>33</v>
      </c>
      <c r="B57" s="8" t="s">
        <v>96</v>
      </c>
      <c r="C57" s="14">
        <f t="shared" si="9"/>
        <v>242</v>
      </c>
      <c r="D57" s="9">
        <v>75</v>
      </c>
      <c r="E57" s="10">
        <v>37.818181818181799</v>
      </c>
      <c r="F57" s="11">
        <v>53</v>
      </c>
      <c r="G57" s="10">
        <v>19.272727272727298</v>
      </c>
      <c r="H57" s="45">
        <f t="shared" si="10"/>
        <v>0.52892561983471076</v>
      </c>
      <c r="I57" s="11">
        <v>38</v>
      </c>
      <c r="J57" s="10">
        <v>16</v>
      </c>
      <c r="K57" s="11">
        <v>30</v>
      </c>
      <c r="L57" s="10">
        <v>10.545454545454501</v>
      </c>
      <c r="M57" s="11">
        <v>14</v>
      </c>
      <c r="N57" s="10">
        <v>7.6363636363636402</v>
      </c>
      <c r="O57" s="45">
        <f t="shared" si="6"/>
        <v>0.33884297520661155</v>
      </c>
      <c r="P57" s="11">
        <v>16</v>
      </c>
      <c r="Q57" s="10">
        <v>4</v>
      </c>
      <c r="R57" s="11">
        <v>3</v>
      </c>
      <c r="S57" s="10">
        <v>2.9090909090909101</v>
      </c>
      <c r="T57" s="11">
        <v>8</v>
      </c>
      <c r="U57" s="10">
        <v>0</v>
      </c>
      <c r="V57" s="45">
        <f t="shared" si="7"/>
        <v>0.1115702479338843</v>
      </c>
      <c r="W57" s="11">
        <v>0</v>
      </c>
      <c r="X57" s="10">
        <v>0</v>
      </c>
      <c r="Y57" s="11">
        <v>3</v>
      </c>
      <c r="Z57" s="10">
        <v>0</v>
      </c>
      <c r="AA57" s="45">
        <f t="shared" si="8"/>
        <v>1.2396694214876033E-2</v>
      </c>
      <c r="AB57" s="11">
        <v>2</v>
      </c>
      <c r="AC57" s="47">
        <v>1.8181818181818199</v>
      </c>
      <c r="AD57">
        <v>3.3417355371900825</v>
      </c>
    </row>
    <row r="58" spans="1:30" x14ac:dyDescent="0.25">
      <c r="A58" s="8" t="s">
        <v>33</v>
      </c>
      <c r="B58" s="8" t="s">
        <v>97</v>
      </c>
      <c r="C58" s="14">
        <f t="shared" si="9"/>
        <v>92</v>
      </c>
      <c r="D58" s="9">
        <v>35</v>
      </c>
      <c r="E58" s="10">
        <v>31.3868613138686</v>
      </c>
      <c r="F58" s="11">
        <v>23</v>
      </c>
      <c r="G58" s="10">
        <v>25.5474452554745</v>
      </c>
      <c r="H58" s="45">
        <f t="shared" si="10"/>
        <v>0.63043478260869568</v>
      </c>
      <c r="I58" s="11">
        <v>14</v>
      </c>
      <c r="J58" s="10">
        <v>13.138686131386899</v>
      </c>
      <c r="K58" s="11">
        <v>9</v>
      </c>
      <c r="L58" s="10">
        <v>8.0291970802919703</v>
      </c>
      <c r="M58" s="11">
        <v>5</v>
      </c>
      <c r="N58" s="10">
        <v>8.0291970802919703</v>
      </c>
      <c r="O58" s="45">
        <f t="shared" si="6"/>
        <v>0.30434782608695654</v>
      </c>
      <c r="P58" s="11">
        <v>2</v>
      </c>
      <c r="Q58" s="10">
        <v>2.9197080291970798</v>
      </c>
      <c r="R58" s="11">
        <v>1</v>
      </c>
      <c r="S58" s="10">
        <v>2.1897810218978102</v>
      </c>
      <c r="T58" s="11">
        <v>3</v>
      </c>
      <c r="U58" s="10">
        <v>2.9197080291970798</v>
      </c>
      <c r="V58" s="45">
        <f t="shared" si="7"/>
        <v>6.5217391304347824E-2</v>
      </c>
      <c r="W58" s="11">
        <v>0</v>
      </c>
      <c r="X58" s="10">
        <v>0</v>
      </c>
      <c r="Y58" s="11">
        <v>0</v>
      </c>
      <c r="Z58" s="10">
        <v>0</v>
      </c>
      <c r="AA58" s="45">
        <f t="shared" si="8"/>
        <v>0</v>
      </c>
      <c r="AB58" s="11">
        <v>0</v>
      </c>
      <c r="AC58" s="12">
        <v>5.8394160583941597</v>
      </c>
      <c r="AD58">
        <v>3.5163043478260869</v>
      </c>
    </row>
    <row r="59" spans="1:30" x14ac:dyDescent="0.25">
      <c r="A59" s="8" t="s">
        <v>33</v>
      </c>
      <c r="B59" s="8" t="s">
        <v>98</v>
      </c>
      <c r="C59" s="14">
        <f t="shared" si="9"/>
        <v>294</v>
      </c>
      <c r="D59" s="9">
        <v>126</v>
      </c>
      <c r="E59" s="10">
        <v>55.357142857142897</v>
      </c>
      <c r="F59" s="11">
        <v>33</v>
      </c>
      <c r="G59" s="10">
        <v>15</v>
      </c>
      <c r="H59" s="45">
        <f t="shared" si="10"/>
        <v>0.54081632653061229</v>
      </c>
      <c r="I59" s="11">
        <v>28</v>
      </c>
      <c r="J59" s="10">
        <v>6.78571428571429</v>
      </c>
      <c r="K59" s="11">
        <v>43</v>
      </c>
      <c r="L59" s="10">
        <v>10</v>
      </c>
      <c r="M59" s="11">
        <v>20</v>
      </c>
      <c r="N59" s="10">
        <v>4.28571428571429</v>
      </c>
      <c r="O59" s="45">
        <f t="shared" si="6"/>
        <v>0.30952380952380953</v>
      </c>
      <c r="P59" s="11">
        <v>18</v>
      </c>
      <c r="Q59" s="10">
        <v>3.5714285714285698</v>
      </c>
      <c r="R59" s="11">
        <v>10</v>
      </c>
      <c r="S59" s="10">
        <v>1.78571428571429</v>
      </c>
      <c r="T59" s="11">
        <v>7</v>
      </c>
      <c r="U59" s="10">
        <v>0.71428571428571397</v>
      </c>
      <c r="V59" s="45">
        <f t="shared" si="7"/>
        <v>0.11904761904761904</v>
      </c>
      <c r="W59" s="11">
        <v>5</v>
      </c>
      <c r="X59" s="10">
        <v>0</v>
      </c>
      <c r="Y59" s="11">
        <v>2</v>
      </c>
      <c r="Z59" s="10">
        <v>1.4285714285714299</v>
      </c>
      <c r="AA59" s="45">
        <f t="shared" si="8"/>
        <v>2.3809523809523808E-2</v>
      </c>
      <c r="AB59" s="11">
        <v>2</v>
      </c>
      <c r="AC59" s="12">
        <v>1.0714285714285701</v>
      </c>
      <c r="AD59">
        <v>3.3445578231292519</v>
      </c>
    </row>
    <row r="60" spans="1:30" x14ac:dyDescent="0.25">
      <c r="A60" s="8" t="s">
        <v>99</v>
      </c>
      <c r="B60" s="8" t="s">
        <v>99</v>
      </c>
      <c r="C60" s="14">
        <f t="shared" si="9"/>
        <v>3</v>
      </c>
      <c r="D60" s="9">
        <v>3</v>
      </c>
      <c r="E60" s="10">
        <v>75</v>
      </c>
      <c r="F60" s="11">
        <v>0</v>
      </c>
      <c r="G60" s="10">
        <v>0</v>
      </c>
      <c r="H60" s="45">
        <f t="shared" si="10"/>
        <v>1</v>
      </c>
      <c r="I60" s="11">
        <v>0</v>
      </c>
      <c r="J60" s="10">
        <v>0</v>
      </c>
      <c r="K60" s="11">
        <v>0</v>
      </c>
      <c r="L60" s="10">
        <v>0</v>
      </c>
      <c r="M60" s="11">
        <v>0</v>
      </c>
      <c r="N60" s="10">
        <v>0</v>
      </c>
      <c r="O60" s="45">
        <f t="shared" si="6"/>
        <v>0</v>
      </c>
      <c r="P60" s="11">
        <v>0</v>
      </c>
      <c r="Q60" s="10">
        <v>12.5</v>
      </c>
      <c r="R60" s="11">
        <v>0</v>
      </c>
      <c r="S60" s="10">
        <v>12.5</v>
      </c>
      <c r="T60" s="11">
        <v>0</v>
      </c>
      <c r="U60" s="10">
        <v>0</v>
      </c>
      <c r="V60" s="45">
        <f t="shared" si="7"/>
        <v>0</v>
      </c>
      <c r="W60" s="11">
        <v>0</v>
      </c>
      <c r="X60" s="10">
        <v>0</v>
      </c>
      <c r="Y60" s="11">
        <v>0</v>
      </c>
      <c r="Z60" s="10">
        <v>0</v>
      </c>
      <c r="AA60" s="45">
        <f t="shared" si="8"/>
        <v>0</v>
      </c>
      <c r="AB60" s="11">
        <v>0</v>
      </c>
      <c r="AC60" s="12">
        <v>0</v>
      </c>
      <c r="AD60">
        <v>4</v>
      </c>
    </row>
    <row r="61" spans="1:30" x14ac:dyDescent="0.25">
      <c r="A61" s="8" t="s">
        <v>100</v>
      </c>
      <c r="B61" s="8" t="s">
        <v>101</v>
      </c>
      <c r="C61" s="14">
        <f t="shared" si="9"/>
        <v>141</v>
      </c>
      <c r="D61" s="9">
        <v>80</v>
      </c>
      <c r="E61" s="10">
        <v>44.354838709677402</v>
      </c>
      <c r="F61" s="11">
        <v>9</v>
      </c>
      <c r="G61" s="10">
        <v>12.9032258064516</v>
      </c>
      <c r="H61" s="45">
        <f t="shared" si="10"/>
        <v>0.63120567375886527</v>
      </c>
      <c r="I61" s="11">
        <v>6</v>
      </c>
      <c r="J61" s="10">
        <v>7.2580645161290303</v>
      </c>
      <c r="K61" s="11">
        <v>20</v>
      </c>
      <c r="L61" s="10">
        <v>11.290322580645199</v>
      </c>
      <c r="M61" s="11">
        <v>3</v>
      </c>
      <c r="N61" s="10">
        <v>4.8387096774193497</v>
      </c>
      <c r="O61" s="45">
        <f t="shared" si="6"/>
        <v>0.20567375886524822</v>
      </c>
      <c r="P61" s="11">
        <v>5</v>
      </c>
      <c r="Q61" s="10">
        <v>4.0322580645161299</v>
      </c>
      <c r="R61" s="11">
        <v>4</v>
      </c>
      <c r="S61" s="10">
        <v>2.4193548387096802</v>
      </c>
      <c r="T61" s="11">
        <v>4</v>
      </c>
      <c r="U61" s="10">
        <v>0</v>
      </c>
      <c r="V61" s="45">
        <f t="shared" si="7"/>
        <v>9.2198581560283682E-2</v>
      </c>
      <c r="W61" s="11">
        <v>0</v>
      </c>
      <c r="X61" s="10">
        <v>1.61290322580645</v>
      </c>
      <c r="Y61" s="11">
        <v>6</v>
      </c>
      <c r="Z61" s="10">
        <v>0</v>
      </c>
      <c r="AA61" s="45">
        <f t="shared" si="8"/>
        <v>4.2553191489361701E-2</v>
      </c>
      <c r="AB61" s="11">
        <v>4</v>
      </c>
      <c r="AC61" s="12">
        <v>11.290322580645199</v>
      </c>
      <c r="AD61">
        <v>3.3581560283687941</v>
      </c>
    </row>
    <row r="62" spans="1:30" x14ac:dyDescent="0.25">
      <c r="A62" s="8" t="s">
        <v>100</v>
      </c>
      <c r="B62" s="8" t="s">
        <v>102</v>
      </c>
      <c r="C62" s="14">
        <f t="shared" si="9"/>
        <v>197</v>
      </c>
      <c r="D62" s="9">
        <v>163</v>
      </c>
      <c r="E62" s="10">
        <v>79.792746113989594</v>
      </c>
      <c r="F62" s="11">
        <v>12</v>
      </c>
      <c r="G62" s="10">
        <v>6.2176165803108798</v>
      </c>
      <c r="H62" s="45">
        <f t="shared" si="10"/>
        <v>0.8883248730964467</v>
      </c>
      <c r="I62" s="11">
        <v>2</v>
      </c>
      <c r="J62" s="10">
        <v>5.1813471502590698</v>
      </c>
      <c r="K62" s="11">
        <v>10</v>
      </c>
      <c r="L62" s="10">
        <v>4.14507772020725</v>
      </c>
      <c r="M62" s="11">
        <v>1</v>
      </c>
      <c r="N62" s="10">
        <v>1.55440414507772</v>
      </c>
      <c r="O62" s="45">
        <f t="shared" si="6"/>
        <v>6.5989847715736044E-2</v>
      </c>
      <c r="P62" s="11">
        <v>3</v>
      </c>
      <c r="Q62" s="10">
        <v>0</v>
      </c>
      <c r="R62" s="11">
        <v>3</v>
      </c>
      <c r="S62" s="10">
        <v>0.51813471502590702</v>
      </c>
      <c r="T62" s="11">
        <v>0</v>
      </c>
      <c r="U62" s="10">
        <v>1.03626943005181</v>
      </c>
      <c r="V62" s="45">
        <f t="shared" si="7"/>
        <v>3.0456852791878174E-2</v>
      </c>
      <c r="W62" s="11">
        <v>1</v>
      </c>
      <c r="X62" s="10">
        <v>0</v>
      </c>
      <c r="Y62" s="11">
        <v>1</v>
      </c>
      <c r="Z62" s="10">
        <v>0.51813471502590702</v>
      </c>
      <c r="AA62" s="45">
        <f t="shared" si="8"/>
        <v>1.015228426395939E-2</v>
      </c>
      <c r="AB62" s="11">
        <v>1</v>
      </c>
      <c r="AC62" s="12">
        <v>1.03626943005181</v>
      </c>
      <c r="AD62">
        <v>3.8116751269035531</v>
      </c>
    </row>
    <row r="63" spans="1:30" x14ac:dyDescent="0.25">
      <c r="A63" s="8"/>
      <c r="B63" s="8" t="s">
        <v>100</v>
      </c>
      <c r="C63" s="14"/>
      <c r="D63" s="9">
        <v>6</v>
      </c>
      <c r="E63" s="10"/>
      <c r="F63" s="11">
        <v>0</v>
      </c>
      <c r="G63" s="10"/>
      <c r="H63" s="45"/>
      <c r="I63" s="11">
        <v>1</v>
      </c>
      <c r="J63" s="10"/>
      <c r="K63" s="11">
        <v>3</v>
      </c>
      <c r="L63" s="10"/>
      <c r="M63" s="11">
        <v>1</v>
      </c>
      <c r="N63" s="10"/>
      <c r="O63" s="45"/>
      <c r="P63" s="11">
        <v>0</v>
      </c>
      <c r="Q63" s="10"/>
      <c r="R63" s="11">
        <v>0</v>
      </c>
      <c r="S63" s="10"/>
      <c r="T63" s="11">
        <v>0</v>
      </c>
      <c r="U63" s="10"/>
      <c r="V63" s="45"/>
      <c r="W63" s="11">
        <v>0</v>
      </c>
      <c r="X63" s="10"/>
      <c r="Y63" s="11">
        <v>0</v>
      </c>
      <c r="Z63" s="10"/>
      <c r="AA63" s="45"/>
      <c r="AB63" s="11">
        <v>0</v>
      </c>
      <c r="AC63" s="12"/>
      <c r="AD63">
        <v>3.5454545454545454</v>
      </c>
    </row>
    <row r="64" spans="1:30" x14ac:dyDescent="0.25">
      <c r="A64" s="8" t="s">
        <v>100</v>
      </c>
      <c r="B64" s="8" t="s">
        <v>103</v>
      </c>
      <c r="C64" s="14">
        <f t="shared" si="9"/>
        <v>42</v>
      </c>
      <c r="D64" s="9">
        <v>21</v>
      </c>
      <c r="E64" s="10">
        <v>47.619047619047599</v>
      </c>
      <c r="F64" s="11">
        <v>3</v>
      </c>
      <c r="G64" s="10">
        <v>2.38095238095238</v>
      </c>
      <c r="H64" s="45">
        <f t="shared" si="10"/>
        <v>0.5714285714285714</v>
      </c>
      <c r="I64" s="11">
        <v>2</v>
      </c>
      <c r="J64" s="10">
        <v>2.38095238095238</v>
      </c>
      <c r="K64" s="11">
        <v>8</v>
      </c>
      <c r="L64" s="10">
        <v>28.571428571428601</v>
      </c>
      <c r="M64" s="11">
        <v>2</v>
      </c>
      <c r="N64" s="10">
        <v>2.38095238095238</v>
      </c>
      <c r="O64" s="45">
        <f t="shared" si="6"/>
        <v>0.2857142857142857</v>
      </c>
      <c r="P64" s="11">
        <v>2</v>
      </c>
      <c r="Q64" s="10">
        <v>0</v>
      </c>
      <c r="R64" s="11">
        <v>3</v>
      </c>
      <c r="S64" s="10">
        <v>14.285714285714301</v>
      </c>
      <c r="T64" s="11">
        <v>0</v>
      </c>
      <c r="U64" s="10">
        <v>0</v>
      </c>
      <c r="V64" s="45">
        <f t="shared" si="7"/>
        <v>0.11904761904761904</v>
      </c>
      <c r="W64" s="11">
        <v>0</v>
      </c>
      <c r="X64" s="10">
        <v>0</v>
      </c>
      <c r="Y64" s="11">
        <v>0</v>
      </c>
      <c r="Z64" s="10">
        <v>2.38095238095238</v>
      </c>
      <c r="AA64" s="45">
        <f t="shared" si="8"/>
        <v>0</v>
      </c>
      <c r="AB64" s="11">
        <v>1</v>
      </c>
      <c r="AC64" s="12">
        <v>0</v>
      </c>
      <c r="AD64">
        <v>3.3738095238095238</v>
      </c>
    </row>
    <row r="65" spans="1:30" x14ac:dyDescent="0.25">
      <c r="A65" s="8" t="s">
        <v>100</v>
      </c>
      <c r="B65" s="8" t="s">
        <v>104</v>
      </c>
      <c r="C65" s="14">
        <f t="shared" si="9"/>
        <v>48</v>
      </c>
      <c r="D65" s="9">
        <v>28</v>
      </c>
      <c r="E65" s="10">
        <v>55.384615384615401</v>
      </c>
      <c r="F65" s="11">
        <v>5</v>
      </c>
      <c r="G65" s="10">
        <v>9.2307692307692299</v>
      </c>
      <c r="H65" s="45">
        <f t="shared" si="10"/>
        <v>0.6875</v>
      </c>
      <c r="I65" s="11">
        <v>6</v>
      </c>
      <c r="J65" s="10">
        <v>4.6153846153846203</v>
      </c>
      <c r="K65" s="11">
        <v>5</v>
      </c>
      <c r="L65" s="10">
        <v>10.7692307692308</v>
      </c>
      <c r="M65" s="11">
        <v>2</v>
      </c>
      <c r="N65" s="10">
        <v>9.2307692307692299</v>
      </c>
      <c r="O65" s="45">
        <f t="shared" si="6"/>
        <v>0.27083333333333331</v>
      </c>
      <c r="P65" s="11">
        <v>2</v>
      </c>
      <c r="Q65" s="10">
        <v>4.6153846153846203</v>
      </c>
      <c r="R65" s="11">
        <v>0</v>
      </c>
      <c r="S65" s="10">
        <v>3.0769230769230802</v>
      </c>
      <c r="T65" s="11">
        <v>0</v>
      </c>
      <c r="U65" s="10">
        <v>1.5384615384615401</v>
      </c>
      <c r="V65" s="45">
        <f t="shared" si="7"/>
        <v>4.1666666666666664E-2</v>
      </c>
      <c r="W65" s="11">
        <v>0</v>
      </c>
      <c r="X65" s="10">
        <v>0</v>
      </c>
      <c r="Y65" s="11">
        <v>0</v>
      </c>
      <c r="Z65" s="10">
        <v>0</v>
      </c>
      <c r="AA65" s="45">
        <f t="shared" si="8"/>
        <v>0</v>
      </c>
      <c r="AB65" s="11">
        <v>0</v>
      </c>
      <c r="AC65" s="12">
        <v>1.5384615384615401</v>
      </c>
      <c r="AD65">
        <v>3.6520833333333331</v>
      </c>
    </row>
    <row r="66" spans="1:30" x14ac:dyDescent="0.25">
      <c r="A66" s="8" t="s">
        <v>105</v>
      </c>
      <c r="B66" s="8" t="s">
        <v>105</v>
      </c>
      <c r="C66" s="14">
        <f t="shared" si="9"/>
        <v>169</v>
      </c>
      <c r="D66" s="9">
        <v>133</v>
      </c>
      <c r="E66" s="10">
        <v>94.047619047619094</v>
      </c>
      <c r="F66" s="11">
        <v>20</v>
      </c>
      <c r="G66" s="10">
        <v>2.9761904761904798</v>
      </c>
      <c r="H66" s="45">
        <f t="shared" si="10"/>
        <v>0.90532544378698221</v>
      </c>
      <c r="I66" s="11">
        <v>5</v>
      </c>
      <c r="J66" s="10">
        <v>0</v>
      </c>
      <c r="K66" s="11">
        <v>5</v>
      </c>
      <c r="L66" s="10">
        <v>0</v>
      </c>
      <c r="M66" s="11">
        <v>1</v>
      </c>
      <c r="N66" s="10">
        <v>0</v>
      </c>
      <c r="O66" s="45">
        <f t="shared" si="6"/>
        <v>6.5088757396449703E-2</v>
      </c>
      <c r="P66" s="11">
        <v>1</v>
      </c>
      <c r="Q66" s="10">
        <v>0.59523809523809501</v>
      </c>
      <c r="R66" s="11">
        <v>0</v>
      </c>
      <c r="S66" s="10">
        <v>1.78571428571429</v>
      </c>
      <c r="T66" s="11">
        <v>0</v>
      </c>
      <c r="U66" s="10">
        <v>0.59523809523809501</v>
      </c>
      <c r="V66" s="45">
        <f t="shared" si="7"/>
        <v>5.9171597633136093E-3</v>
      </c>
      <c r="W66" s="11">
        <v>0</v>
      </c>
      <c r="X66" s="10">
        <v>0</v>
      </c>
      <c r="Y66" s="11">
        <v>1</v>
      </c>
      <c r="Z66" s="10">
        <v>0</v>
      </c>
      <c r="AA66" s="45">
        <f t="shared" si="8"/>
        <v>5.9171597633136093E-3</v>
      </c>
      <c r="AB66" s="11">
        <v>3</v>
      </c>
      <c r="AC66" s="12">
        <v>0</v>
      </c>
      <c r="AD66">
        <v>3.8076923076923075</v>
      </c>
    </row>
    <row r="67" spans="1:30" x14ac:dyDescent="0.25">
      <c r="A67" s="8" t="s">
        <v>51</v>
      </c>
      <c r="B67" s="8" t="s">
        <v>106</v>
      </c>
      <c r="C67" s="14">
        <f t="shared" si="9"/>
        <v>281</v>
      </c>
      <c r="D67" s="9">
        <v>82</v>
      </c>
      <c r="E67" s="10">
        <v>36</v>
      </c>
      <c r="F67" s="11">
        <v>39</v>
      </c>
      <c r="G67" s="10">
        <v>14.909090909090899</v>
      </c>
      <c r="H67" s="45">
        <f t="shared" si="10"/>
        <v>0.4306049822064057</v>
      </c>
      <c r="I67" s="11">
        <v>31</v>
      </c>
      <c r="J67" s="10">
        <v>10.181818181818199</v>
      </c>
      <c r="K67" s="11">
        <v>36</v>
      </c>
      <c r="L67" s="10">
        <v>12.7272727272727</v>
      </c>
      <c r="M67" s="11">
        <v>19</v>
      </c>
      <c r="N67" s="10">
        <v>9.0909090909090899</v>
      </c>
      <c r="O67" s="45">
        <f t="shared" si="6"/>
        <v>0.30604982206405695</v>
      </c>
      <c r="P67" s="11">
        <v>9</v>
      </c>
      <c r="Q67" s="10">
        <v>3.2727272727272698</v>
      </c>
      <c r="R67" s="11">
        <v>17</v>
      </c>
      <c r="S67" s="10">
        <v>3.2727272727272698</v>
      </c>
      <c r="T67" s="11">
        <v>12</v>
      </c>
      <c r="U67" s="10">
        <v>1.0909090909090899</v>
      </c>
      <c r="V67" s="45">
        <f t="shared" si="7"/>
        <v>0.13523131672597866</v>
      </c>
      <c r="W67" s="11">
        <v>4</v>
      </c>
      <c r="X67" s="10">
        <v>0</v>
      </c>
      <c r="Y67" s="11">
        <v>6</v>
      </c>
      <c r="Z67" s="10">
        <v>0.36363636363636398</v>
      </c>
      <c r="AA67" s="45">
        <f t="shared" si="8"/>
        <v>3.5587188612099648E-2</v>
      </c>
      <c r="AB67" s="11">
        <v>26</v>
      </c>
      <c r="AC67" s="12">
        <v>9.0909090909090899</v>
      </c>
      <c r="AD67">
        <v>2.9188612099644127</v>
      </c>
    </row>
    <row r="68" spans="1:30" x14ac:dyDescent="0.25">
      <c r="A68" s="8"/>
      <c r="B68" s="8" t="s">
        <v>107</v>
      </c>
      <c r="C68" s="14"/>
      <c r="D68" s="9">
        <v>34</v>
      </c>
      <c r="E68" s="10"/>
      <c r="F68" s="11">
        <v>26</v>
      </c>
      <c r="G68" s="10"/>
      <c r="H68" s="45"/>
      <c r="I68" s="11">
        <v>3</v>
      </c>
      <c r="J68" s="10"/>
      <c r="K68" s="11">
        <v>5</v>
      </c>
      <c r="L68" s="10"/>
      <c r="M68" s="11">
        <v>7</v>
      </c>
      <c r="N68" s="10"/>
      <c r="O68" s="45"/>
      <c r="P68" s="11">
        <v>1</v>
      </c>
      <c r="Q68" s="10"/>
      <c r="R68" s="11">
        <v>0</v>
      </c>
      <c r="S68" s="10"/>
      <c r="T68" s="11">
        <v>1</v>
      </c>
      <c r="U68" s="10"/>
      <c r="V68" s="45"/>
      <c r="W68" s="11">
        <v>1</v>
      </c>
      <c r="X68" s="10"/>
      <c r="Y68" s="11">
        <v>0</v>
      </c>
      <c r="Z68" s="10"/>
      <c r="AA68" s="45"/>
      <c r="AB68" s="11">
        <v>10</v>
      </c>
      <c r="AC68" s="12"/>
      <c r="AD68">
        <v>3.1965909090909093</v>
      </c>
    </row>
    <row r="69" spans="1:30" x14ac:dyDescent="0.25">
      <c r="A69" s="8" t="s">
        <v>108</v>
      </c>
      <c r="B69" s="8" t="s">
        <v>108</v>
      </c>
      <c r="C69" s="14">
        <f t="shared" si="9"/>
        <v>171</v>
      </c>
      <c r="D69" s="9">
        <v>48</v>
      </c>
      <c r="E69" s="10">
        <v>49.700598802395199</v>
      </c>
      <c r="F69" s="11">
        <v>20</v>
      </c>
      <c r="G69" s="10">
        <v>13.1736526946108</v>
      </c>
      <c r="H69" s="45">
        <f t="shared" si="10"/>
        <v>0.39766081871345027</v>
      </c>
      <c r="I69" s="11">
        <v>14</v>
      </c>
      <c r="J69" s="10">
        <v>9.5808383233532908</v>
      </c>
      <c r="K69" s="11">
        <v>17</v>
      </c>
      <c r="L69" s="10">
        <v>7.7844311377245496</v>
      </c>
      <c r="M69" s="11">
        <v>23</v>
      </c>
      <c r="N69" s="10">
        <v>7.7844311377245496</v>
      </c>
      <c r="O69" s="45">
        <f t="shared" si="6"/>
        <v>0.31578947368421051</v>
      </c>
      <c r="P69" s="11">
        <v>11</v>
      </c>
      <c r="Q69" s="10">
        <v>4.19161676646707</v>
      </c>
      <c r="R69" s="11">
        <v>10</v>
      </c>
      <c r="S69" s="10">
        <v>1.79640718562874</v>
      </c>
      <c r="T69" s="11">
        <v>3</v>
      </c>
      <c r="U69" s="10">
        <v>0.59880239520958101</v>
      </c>
      <c r="V69" s="45">
        <f t="shared" si="7"/>
        <v>0.14035087719298245</v>
      </c>
      <c r="W69" s="11">
        <v>7</v>
      </c>
      <c r="X69" s="10">
        <v>0.59880239520958101</v>
      </c>
      <c r="Y69" s="11">
        <v>11</v>
      </c>
      <c r="Z69" s="10">
        <v>0.59880239520958101</v>
      </c>
      <c r="AA69" s="45">
        <f t="shared" si="8"/>
        <v>0.10526315789473684</v>
      </c>
      <c r="AB69" s="11">
        <v>7</v>
      </c>
      <c r="AC69" s="12">
        <v>4.19161676646707</v>
      </c>
      <c r="AD69">
        <v>2.8994152046783626</v>
      </c>
    </row>
    <row r="70" spans="1:30" x14ac:dyDescent="0.25">
      <c r="A70" s="8" t="s">
        <v>86</v>
      </c>
      <c r="B70" s="8" t="s">
        <v>109</v>
      </c>
      <c r="C70" s="14">
        <f t="shared" si="9"/>
        <v>575</v>
      </c>
      <c r="D70" s="9">
        <v>119</v>
      </c>
      <c r="E70" s="10">
        <v>20.543293718166399</v>
      </c>
      <c r="F70" s="11">
        <v>68</v>
      </c>
      <c r="G70" s="10">
        <v>17.657045840407498</v>
      </c>
      <c r="H70" s="45">
        <f t="shared" si="10"/>
        <v>0.32521739130434785</v>
      </c>
      <c r="I70" s="11">
        <v>82</v>
      </c>
      <c r="J70" s="10">
        <v>15.2801358234295</v>
      </c>
      <c r="K70" s="11">
        <v>118</v>
      </c>
      <c r="L70" s="10">
        <v>16.129032258064498</v>
      </c>
      <c r="M70" s="11">
        <v>53</v>
      </c>
      <c r="N70" s="10">
        <v>9.8471986417657007</v>
      </c>
      <c r="O70" s="45">
        <f t="shared" si="6"/>
        <v>0.44</v>
      </c>
      <c r="P70" s="11">
        <v>32</v>
      </c>
      <c r="Q70" s="10">
        <v>4.4142614601018701</v>
      </c>
      <c r="R70" s="11">
        <v>34</v>
      </c>
      <c r="S70" s="10">
        <v>4.2444821731748696</v>
      </c>
      <c r="T70" s="11">
        <v>9</v>
      </c>
      <c r="U70" s="10">
        <v>1.3582342954159601</v>
      </c>
      <c r="V70" s="45">
        <f t="shared" si="7"/>
        <v>0.13043478260869565</v>
      </c>
      <c r="W70" s="11">
        <v>8</v>
      </c>
      <c r="X70" s="10">
        <v>1.3582342954159601</v>
      </c>
      <c r="Y70" s="11">
        <v>25</v>
      </c>
      <c r="Z70" s="10">
        <v>1.0186757215619699</v>
      </c>
      <c r="AA70" s="45">
        <f t="shared" si="8"/>
        <v>5.7391304347826085E-2</v>
      </c>
      <c r="AB70" s="11">
        <v>27</v>
      </c>
      <c r="AC70" s="12">
        <v>8.1494057724957596</v>
      </c>
      <c r="AD70">
        <v>2.9349565217391302</v>
      </c>
    </row>
    <row r="71" spans="1:30" x14ac:dyDescent="0.25">
      <c r="A71" s="8" t="s">
        <v>110</v>
      </c>
      <c r="B71" s="8" t="s">
        <v>110</v>
      </c>
      <c r="C71" s="14">
        <f t="shared" si="9"/>
        <v>1051</v>
      </c>
      <c r="D71" s="9">
        <v>324</v>
      </c>
      <c r="E71" s="10">
        <v>35.785288270377698</v>
      </c>
      <c r="F71" s="11">
        <v>121</v>
      </c>
      <c r="G71" s="10">
        <v>16.998011928429399</v>
      </c>
      <c r="H71" s="45">
        <f t="shared" si="10"/>
        <v>0.42340627973358708</v>
      </c>
      <c r="I71" s="11">
        <v>109</v>
      </c>
      <c r="J71" s="10">
        <v>11.033797216699799</v>
      </c>
      <c r="K71" s="11">
        <v>143</v>
      </c>
      <c r="L71" s="10">
        <v>14.5129224652087</v>
      </c>
      <c r="M71" s="11">
        <v>58</v>
      </c>
      <c r="N71" s="10">
        <v>7.5546719681908501</v>
      </c>
      <c r="O71" s="45">
        <f t="shared" si="6"/>
        <v>0.29495718363463369</v>
      </c>
      <c r="P71" s="11">
        <v>51</v>
      </c>
      <c r="Q71" s="10">
        <v>4.4731610337972203</v>
      </c>
      <c r="R71" s="11">
        <v>95</v>
      </c>
      <c r="S71" s="10">
        <v>3.7773359840954299</v>
      </c>
      <c r="T71" s="11">
        <v>53</v>
      </c>
      <c r="U71" s="10">
        <v>1.4910536779324099</v>
      </c>
      <c r="V71" s="45">
        <f t="shared" si="7"/>
        <v>0.18934348239771645</v>
      </c>
      <c r="W71" s="11">
        <v>17</v>
      </c>
      <c r="X71" s="10">
        <v>0.29821073558648098</v>
      </c>
      <c r="Y71" s="11">
        <v>33</v>
      </c>
      <c r="Z71" s="10">
        <v>0.29821073558648098</v>
      </c>
      <c r="AA71" s="45">
        <f t="shared" si="8"/>
        <v>4.7573739295908656E-2</v>
      </c>
      <c r="AB71" s="11">
        <v>47</v>
      </c>
      <c r="AC71" s="12">
        <v>3.7773359840954299</v>
      </c>
      <c r="AD71">
        <v>2.9890580399619409</v>
      </c>
    </row>
    <row r="72" spans="1:30" x14ac:dyDescent="0.25">
      <c r="A72" s="8" t="s">
        <v>51</v>
      </c>
      <c r="B72" s="8" t="s">
        <v>111</v>
      </c>
      <c r="C72" s="14">
        <f t="shared" si="9"/>
        <v>157</v>
      </c>
      <c r="D72" s="9">
        <v>45</v>
      </c>
      <c r="E72" s="10">
        <v>37.7682403433476</v>
      </c>
      <c r="F72" s="11">
        <v>26</v>
      </c>
      <c r="G72" s="10">
        <v>22.317596566523601</v>
      </c>
      <c r="H72" s="45">
        <f t="shared" si="10"/>
        <v>0.45222929936305734</v>
      </c>
      <c r="I72" s="11">
        <v>14</v>
      </c>
      <c r="J72" s="10">
        <v>12.8755364806867</v>
      </c>
      <c r="K72" s="11">
        <v>23</v>
      </c>
      <c r="L72" s="10">
        <v>6.8669527896995701</v>
      </c>
      <c r="M72" s="11">
        <v>17</v>
      </c>
      <c r="N72" s="10">
        <v>6.0085836909871198</v>
      </c>
      <c r="O72" s="45">
        <f t="shared" si="6"/>
        <v>0.34394904458598724</v>
      </c>
      <c r="P72" s="11">
        <v>8</v>
      </c>
      <c r="Q72" s="10">
        <v>4.2918454935622297</v>
      </c>
      <c r="R72" s="11">
        <v>9</v>
      </c>
      <c r="S72" s="10">
        <v>1.28755364806867</v>
      </c>
      <c r="T72" s="11">
        <v>3</v>
      </c>
      <c r="U72" s="10">
        <v>1.28755364806867</v>
      </c>
      <c r="V72" s="45">
        <f t="shared" si="7"/>
        <v>0.12738853503184713</v>
      </c>
      <c r="W72" s="11">
        <v>1</v>
      </c>
      <c r="X72" s="10">
        <v>0.42918454935622302</v>
      </c>
      <c r="Y72" s="11">
        <v>4</v>
      </c>
      <c r="Z72" s="10">
        <v>0.42918454935622302</v>
      </c>
      <c r="AA72" s="45">
        <f t="shared" si="8"/>
        <v>3.1847133757961783E-2</v>
      </c>
      <c r="AB72" s="11">
        <v>7</v>
      </c>
      <c r="AC72" s="12">
        <v>6.4377682403433498</v>
      </c>
      <c r="AD72">
        <v>3.0834394904458597</v>
      </c>
    </row>
    <row r="73" spans="1:30" x14ac:dyDescent="0.25">
      <c r="A73" s="8" t="s">
        <v>37</v>
      </c>
      <c r="B73" s="8" t="s">
        <v>112</v>
      </c>
      <c r="C73" s="14">
        <f t="shared" si="9"/>
        <v>413</v>
      </c>
      <c r="D73" s="9">
        <v>171</v>
      </c>
      <c r="E73" s="10">
        <v>50.123456790123498</v>
      </c>
      <c r="F73" s="11">
        <v>47</v>
      </c>
      <c r="G73" s="10">
        <v>14.814814814814801</v>
      </c>
      <c r="H73" s="45">
        <f t="shared" si="10"/>
        <v>0.52784503631961255</v>
      </c>
      <c r="I73" s="11">
        <v>36</v>
      </c>
      <c r="J73" s="10">
        <v>8.1481481481481506</v>
      </c>
      <c r="K73" s="11">
        <v>57</v>
      </c>
      <c r="L73" s="10">
        <v>9.1358024691358004</v>
      </c>
      <c r="M73" s="11">
        <v>20</v>
      </c>
      <c r="N73" s="10">
        <v>3.7037037037037002</v>
      </c>
      <c r="O73" s="45">
        <f t="shared" si="6"/>
        <v>0.27360774818401939</v>
      </c>
      <c r="P73" s="11">
        <v>15</v>
      </c>
      <c r="Q73" s="10">
        <v>1.9753086419753101</v>
      </c>
      <c r="R73" s="11">
        <v>24</v>
      </c>
      <c r="S73" s="10">
        <v>3.9506172839506202</v>
      </c>
      <c r="T73" s="11">
        <v>14</v>
      </c>
      <c r="U73" s="10">
        <v>1.7283950617283901</v>
      </c>
      <c r="V73" s="45">
        <f t="shared" si="7"/>
        <v>0.12832929782082325</v>
      </c>
      <c r="W73" s="11">
        <v>5</v>
      </c>
      <c r="X73" s="10">
        <v>0</v>
      </c>
      <c r="Y73" s="11">
        <v>9</v>
      </c>
      <c r="Z73" s="10">
        <v>0.74074074074074103</v>
      </c>
      <c r="AA73" s="45">
        <f t="shared" si="8"/>
        <v>3.3898305084745763E-2</v>
      </c>
      <c r="AB73" s="11">
        <v>15</v>
      </c>
      <c r="AC73" s="12">
        <v>5.67901234567901</v>
      </c>
      <c r="AD73">
        <v>3.2046004842615012</v>
      </c>
    </row>
    <row r="74" spans="1:30" x14ac:dyDescent="0.25">
      <c r="A74" s="8" t="s">
        <v>39</v>
      </c>
      <c r="B74" s="8" t="s">
        <v>113</v>
      </c>
      <c r="C74" s="14">
        <f t="shared" si="9"/>
        <v>500</v>
      </c>
      <c r="D74" s="9">
        <v>85</v>
      </c>
      <c r="E74" s="10">
        <v>20.123839009287899</v>
      </c>
      <c r="F74" s="11">
        <v>85</v>
      </c>
      <c r="G74" s="10">
        <v>25.077399380805002</v>
      </c>
      <c r="H74" s="45">
        <f t="shared" si="10"/>
        <v>0.34</v>
      </c>
      <c r="I74" s="11">
        <v>65</v>
      </c>
      <c r="J74" s="10">
        <v>12.229102167182701</v>
      </c>
      <c r="K74" s="11">
        <v>62</v>
      </c>
      <c r="L74" s="10">
        <v>11.609907120742999</v>
      </c>
      <c r="M74" s="11">
        <v>43</v>
      </c>
      <c r="N74" s="10">
        <v>10.216718266253899</v>
      </c>
      <c r="O74" s="45">
        <f t="shared" si="6"/>
        <v>0.34</v>
      </c>
      <c r="P74" s="11">
        <v>27</v>
      </c>
      <c r="Q74" s="10">
        <v>4.4891640866873104</v>
      </c>
      <c r="R74" s="11">
        <v>30</v>
      </c>
      <c r="S74" s="10">
        <v>4.4891640866873104</v>
      </c>
      <c r="T74" s="11">
        <v>37</v>
      </c>
      <c r="U74" s="10">
        <v>2.7863777089783301</v>
      </c>
      <c r="V74" s="45">
        <f t="shared" si="7"/>
        <v>0.188</v>
      </c>
      <c r="W74" s="11">
        <v>16</v>
      </c>
      <c r="X74" s="10">
        <v>0.61919504643962897</v>
      </c>
      <c r="Y74" s="11">
        <v>22</v>
      </c>
      <c r="Z74" s="10">
        <v>0.61919504643962897</v>
      </c>
      <c r="AA74" s="45">
        <f t="shared" si="8"/>
        <v>7.5999999999999998E-2</v>
      </c>
      <c r="AB74" s="11">
        <v>28</v>
      </c>
      <c r="AC74" s="12">
        <v>7.7399380804953601</v>
      </c>
      <c r="AD74">
        <v>2.7978000000000001</v>
      </c>
    </row>
    <row r="75" spans="1:30" x14ac:dyDescent="0.25">
      <c r="A75" s="8"/>
      <c r="B75" s="8" t="s">
        <v>114</v>
      </c>
      <c r="C75" s="14"/>
      <c r="D75" s="9">
        <v>63</v>
      </c>
      <c r="E75" s="10"/>
      <c r="F75" s="11">
        <v>38</v>
      </c>
      <c r="G75" s="10"/>
      <c r="H75" s="45"/>
      <c r="I75" s="11">
        <v>16</v>
      </c>
      <c r="J75" s="10"/>
      <c r="K75" s="11">
        <v>32</v>
      </c>
      <c r="L75" s="10"/>
      <c r="M75" s="11">
        <v>18</v>
      </c>
      <c r="N75" s="10"/>
      <c r="O75" s="45"/>
      <c r="P75" s="11">
        <v>17</v>
      </c>
      <c r="Q75" s="10"/>
      <c r="R75" s="11">
        <v>25</v>
      </c>
      <c r="S75" s="10"/>
      <c r="T75" s="11">
        <v>8</v>
      </c>
      <c r="U75" s="10"/>
      <c r="V75" s="45"/>
      <c r="W75" s="11">
        <v>11</v>
      </c>
      <c r="X75" s="10"/>
      <c r="Y75" s="11">
        <v>29</v>
      </c>
      <c r="Z75" s="10"/>
      <c r="AA75" s="45"/>
      <c r="AB75" s="11">
        <v>26</v>
      </c>
      <c r="AC75" s="12"/>
      <c r="AD75">
        <v>2.6007067137809186</v>
      </c>
    </row>
    <row r="76" spans="1:30" x14ac:dyDescent="0.25">
      <c r="A76" s="8" t="s">
        <v>58</v>
      </c>
      <c r="B76" s="8" t="s">
        <v>115</v>
      </c>
      <c r="C76" s="14">
        <f t="shared" si="9"/>
        <v>416</v>
      </c>
      <c r="D76" s="9">
        <v>166</v>
      </c>
      <c r="E76" s="10">
        <v>22.508038585209</v>
      </c>
      <c r="F76" s="11">
        <v>85</v>
      </c>
      <c r="G76" s="10">
        <v>29.2604501607717</v>
      </c>
      <c r="H76" s="45">
        <f t="shared" si="10"/>
        <v>0.60336538461538458</v>
      </c>
      <c r="I76" s="11">
        <v>28</v>
      </c>
      <c r="J76" s="10">
        <v>12.540192926045</v>
      </c>
      <c r="K76" s="11">
        <v>32</v>
      </c>
      <c r="L76" s="10">
        <v>8.0385852090032195</v>
      </c>
      <c r="M76" s="11">
        <v>23</v>
      </c>
      <c r="N76" s="10">
        <v>11.5755627009646</v>
      </c>
      <c r="O76" s="45">
        <f t="shared" si="6"/>
        <v>0.19951923076923078</v>
      </c>
      <c r="P76" s="11">
        <v>13</v>
      </c>
      <c r="Q76" s="10">
        <v>3.21543408360129</v>
      </c>
      <c r="R76" s="11">
        <v>13</v>
      </c>
      <c r="S76" s="10">
        <v>3.8585209003215399</v>
      </c>
      <c r="T76" s="11">
        <v>10</v>
      </c>
      <c r="U76" s="10">
        <v>1.92926045016077</v>
      </c>
      <c r="V76" s="45">
        <f t="shared" si="7"/>
        <v>8.6538461538461536E-2</v>
      </c>
      <c r="W76" s="11">
        <v>6</v>
      </c>
      <c r="X76" s="10">
        <v>0.32154340836012901</v>
      </c>
      <c r="Y76" s="11">
        <v>14</v>
      </c>
      <c r="Z76" s="10">
        <v>1.6077170418006399</v>
      </c>
      <c r="AA76" s="45">
        <f t="shared" si="8"/>
        <v>4.807692307692308E-2</v>
      </c>
      <c r="AB76" s="11">
        <v>26</v>
      </c>
      <c r="AC76" s="12">
        <v>5.1446945337620598</v>
      </c>
      <c r="AD76">
        <v>3.1819711538461539</v>
      </c>
    </row>
    <row r="77" spans="1:30" x14ac:dyDescent="0.25">
      <c r="A77" s="8"/>
      <c r="B77" s="8" t="s">
        <v>116</v>
      </c>
      <c r="C77" s="14">
        <f t="shared" si="9"/>
        <v>43</v>
      </c>
      <c r="D77" s="9">
        <v>41</v>
      </c>
      <c r="E77" s="10">
        <v>85.714285714285694</v>
      </c>
      <c r="F77" s="11">
        <v>0</v>
      </c>
      <c r="G77" s="10">
        <v>9.5238095238095202</v>
      </c>
      <c r="H77" s="45">
        <f t="shared" si="10"/>
        <v>0.95348837209302328</v>
      </c>
      <c r="I77" s="11">
        <v>1</v>
      </c>
      <c r="J77" s="10">
        <v>0</v>
      </c>
      <c r="K77" s="11">
        <v>0</v>
      </c>
      <c r="L77" s="10">
        <v>4.7619047619047601</v>
      </c>
      <c r="M77" s="11">
        <v>0</v>
      </c>
      <c r="N77" s="10">
        <v>0</v>
      </c>
      <c r="O77" s="45">
        <f t="shared" si="6"/>
        <v>2.3255813953488372E-2</v>
      </c>
      <c r="P77" s="11">
        <v>1</v>
      </c>
      <c r="Q77" s="10">
        <v>0</v>
      </c>
      <c r="R77" s="11">
        <v>0</v>
      </c>
      <c r="S77" s="10">
        <v>0</v>
      </c>
      <c r="T77" s="11">
        <v>0</v>
      </c>
      <c r="U77" s="10">
        <v>0</v>
      </c>
      <c r="V77" s="45">
        <f t="shared" si="7"/>
        <v>2.3255813953488372E-2</v>
      </c>
      <c r="W77" s="11">
        <v>0</v>
      </c>
      <c r="X77" s="10">
        <v>0</v>
      </c>
      <c r="Y77" s="11">
        <v>0</v>
      </c>
      <c r="Z77" s="10">
        <v>0</v>
      </c>
      <c r="AA77" s="45">
        <f t="shared" si="8"/>
        <v>0</v>
      </c>
      <c r="AB77" s="11">
        <v>0</v>
      </c>
      <c r="AC77" s="12">
        <v>0</v>
      </c>
      <c r="AD77">
        <v>3.9441860465116281</v>
      </c>
    </row>
    <row r="78" spans="1:30" x14ac:dyDescent="0.25">
      <c r="A78" s="8" t="s">
        <v>117</v>
      </c>
      <c r="B78" s="8" t="s">
        <v>117</v>
      </c>
      <c r="C78" s="14">
        <f t="shared" si="9"/>
        <v>41</v>
      </c>
      <c r="D78" s="11">
        <v>26</v>
      </c>
      <c r="E78" s="18">
        <v>18.604651162790699</v>
      </c>
      <c r="F78" s="11">
        <v>6</v>
      </c>
      <c r="G78" s="18">
        <v>20.930232558139501</v>
      </c>
      <c r="H78" s="45">
        <f t="shared" si="10"/>
        <v>0.78048780487804881</v>
      </c>
      <c r="I78" s="11">
        <v>4</v>
      </c>
      <c r="J78" s="18">
        <v>16.2790697674419</v>
      </c>
      <c r="K78" s="11">
        <v>1</v>
      </c>
      <c r="L78" s="18">
        <v>27.906976744186</v>
      </c>
      <c r="M78" s="11">
        <v>2</v>
      </c>
      <c r="N78" s="18">
        <v>6.9767441860465098</v>
      </c>
      <c r="O78" s="45">
        <f t="shared" si="6"/>
        <v>0.17073170731707318</v>
      </c>
      <c r="P78" s="11">
        <v>1</v>
      </c>
      <c r="Q78" s="18">
        <v>2.32558139534884</v>
      </c>
      <c r="R78" s="11">
        <v>1</v>
      </c>
      <c r="S78" s="18">
        <v>2.32558139534884</v>
      </c>
      <c r="T78" s="11">
        <v>0</v>
      </c>
      <c r="U78" s="18">
        <v>2.32558139534884</v>
      </c>
      <c r="V78" s="45">
        <f t="shared" si="7"/>
        <v>4.878048780487805E-2</v>
      </c>
      <c r="W78" s="11">
        <v>0</v>
      </c>
      <c r="X78" s="18">
        <v>0</v>
      </c>
      <c r="Y78" s="11">
        <v>0</v>
      </c>
      <c r="Z78" s="18">
        <v>0</v>
      </c>
      <c r="AA78" s="45">
        <f t="shared" si="8"/>
        <v>0</v>
      </c>
      <c r="AB78" s="11">
        <v>0</v>
      </c>
      <c r="AC78" s="19">
        <v>2.32558139534884</v>
      </c>
      <c r="AD78">
        <v>3.7097560975609758</v>
      </c>
    </row>
    <row r="79" spans="1:30" x14ac:dyDescent="0.25">
      <c r="A79" s="20" t="s">
        <v>118</v>
      </c>
      <c r="B79" s="20"/>
      <c r="C79" s="21">
        <f>SUM(C8:C78)</f>
        <v>14277</v>
      </c>
      <c r="D79" s="21">
        <f>SUM(D8:D78)</f>
        <v>4935</v>
      </c>
      <c r="E79" s="22">
        <f>(D79/C79)</f>
        <v>0.34566085312040346</v>
      </c>
      <c r="F79" s="21">
        <f>SUM(F8:F78)</f>
        <v>2095</v>
      </c>
      <c r="G79" s="22">
        <f>(F79/C79)</f>
        <v>0.14673951110177208</v>
      </c>
      <c r="H79" s="22">
        <f>(E79+G79)</f>
        <v>0.49240036422217554</v>
      </c>
      <c r="I79" s="21">
        <f>SUM(I8:I78)</f>
        <v>1573</v>
      </c>
      <c r="J79" s="22">
        <f>(I79/C79)</f>
        <v>0.11017720809693914</v>
      </c>
      <c r="K79" s="21">
        <f>SUM(K8:K78)</f>
        <v>1909</v>
      </c>
      <c r="L79" s="22">
        <f>(K79/C79)</f>
        <v>0.13371156405407297</v>
      </c>
      <c r="M79" s="21">
        <f>SUM(M8:M78)</f>
        <v>1077</v>
      </c>
      <c r="N79" s="22">
        <f>(M79/C79)</f>
        <v>7.5436015969741546E-2</v>
      </c>
      <c r="O79" s="22">
        <f>(J79+L79+N79)</f>
        <v>0.31932478812075366</v>
      </c>
      <c r="P79" s="21">
        <f>SUM(P8:P78)</f>
        <v>718</v>
      </c>
      <c r="Q79" s="22">
        <f>(P79/C79)</f>
        <v>5.0290677313161031E-2</v>
      </c>
      <c r="R79" s="21">
        <f>SUM(R8:R78)</f>
        <v>842</v>
      </c>
      <c r="S79" s="22">
        <f>(R79/C79)</f>
        <v>5.8975975344960428E-2</v>
      </c>
      <c r="T79" s="21">
        <f>SUM(T8:T78)</f>
        <v>454</v>
      </c>
      <c r="U79" s="22">
        <f>(T79/C79)</f>
        <v>3.1799397632555862E-2</v>
      </c>
      <c r="V79" s="22">
        <f>(Q79+S79+U79)</f>
        <v>0.14106605029067731</v>
      </c>
      <c r="W79" s="21">
        <f>SUM(W8:W78)</f>
        <v>261</v>
      </c>
      <c r="X79" s="22">
        <f>(W79/C79)</f>
        <v>1.8281151502416475E-2</v>
      </c>
      <c r="Y79" s="21">
        <f>SUM(Y8:Y78)</f>
        <v>425</v>
      </c>
      <c r="Z79" s="22">
        <f>(Y79/C79)</f>
        <v>2.9768158576731808E-2</v>
      </c>
      <c r="AA79" s="22">
        <f>(X79+Z79)</f>
        <v>4.8049310079148283E-2</v>
      </c>
      <c r="AB79" s="21">
        <f>SUM(AB8:AB78)</f>
        <v>692</v>
      </c>
      <c r="AC79" s="22">
        <f>(AB79/C79)</f>
        <v>4.846956643552567E-2</v>
      </c>
    </row>
  </sheetData>
  <sortState ref="A8:AC79">
    <sortCondition ref="B8"/>
  </sortState>
  <mergeCells count="3">
    <mergeCell ref="A1:AC1"/>
    <mergeCell ref="A2:AC2"/>
    <mergeCell ref="A4:A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7"/>
  <sheetViews>
    <sheetView workbookViewId="0">
      <selection activeCell="AD11" sqref="AD11"/>
    </sheetView>
  </sheetViews>
  <sheetFormatPr defaultRowHeight="15" x14ac:dyDescent="0.25"/>
  <cols>
    <col min="9" max="9" width="10" bestFit="1" customWidth="1"/>
    <col min="10" max="10" width="9.28515625" bestFit="1" customWidth="1"/>
    <col min="11" max="11" width="10" bestFit="1" customWidth="1"/>
    <col min="12" max="14" width="9.28515625" bestFit="1" customWidth="1"/>
  </cols>
  <sheetData>
    <row r="1" spans="1:28" ht="25.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18" x14ac:dyDescent="0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ht="18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"/>
      <c r="Z3" s="2"/>
      <c r="AA3" s="2"/>
      <c r="AB3" s="2"/>
    </row>
    <row r="4" spans="1:28" x14ac:dyDescent="0.25">
      <c r="A4" s="58" t="s">
        <v>119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x14ac:dyDescent="0.25">
      <c r="A7" s="23" t="s">
        <v>120</v>
      </c>
      <c r="B7" s="23" t="s">
        <v>4</v>
      </c>
      <c r="C7" s="24" t="s">
        <v>121</v>
      </c>
      <c r="D7" s="24" t="s">
        <v>6</v>
      </c>
      <c r="E7" s="24" t="s">
        <v>7</v>
      </c>
      <c r="F7" s="24" t="s">
        <v>8</v>
      </c>
      <c r="G7" s="24" t="s">
        <v>9</v>
      </c>
      <c r="H7" s="25" t="s">
        <v>10</v>
      </c>
      <c r="I7" s="24" t="s">
        <v>11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5" t="s">
        <v>122</v>
      </c>
      <c r="P7" s="24" t="s">
        <v>18</v>
      </c>
      <c r="Q7" s="24" t="s">
        <v>19</v>
      </c>
      <c r="R7" s="24" t="s">
        <v>20</v>
      </c>
      <c r="S7" s="24" t="s">
        <v>21</v>
      </c>
      <c r="T7" s="24" t="s">
        <v>22</v>
      </c>
      <c r="U7" s="24" t="s">
        <v>23</v>
      </c>
      <c r="V7" s="25" t="s">
        <v>24</v>
      </c>
      <c r="W7" s="24" t="s">
        <v>27</v>
      </c>
      <c r="X7" s="24" t="s">
        <v>28</v>
      </c>
      <c r="Y7" s="25" t="s">
        <v>29</v>
      </c>
      <c r="Z7" s="24" t="s">
        <v>30</v>
      </c>
      <c r="AA7" s="25" t="s">
        <v>31</v>
      </c>
      <c r="AB7" s="24" t="s">
        <v>123</v>
      </c>
    </row>
    <row r="8" spans="1:28" x14ac:dyDescent="0.25">
      <c r="A8" s="26" t="s">
        <v>124</v>
      </c>
      <c r="B8" s="26" t="s">
        <v>125</v>
      </c>
      <c r="C8" s="37">
        <v>124</v>
      </c>
      <c r="D8" s="27">
        <v>76</v>
      </c>
      <c r="E8" s="28">
        <v>61.290322580645203</v>
      </c>
      <c r="F8" s="37">
        <v>29</v>
      </c>
      <c r="G8" s="28">
        <v>23.387096774193498</v>
      </c>
      <c r="H8" s="45">
        <v>0.84677419354838712</v>
      </c>
      <c r="I8" s="37">
        <v>5</v>
      </c>
      <c r="J8" s="30">
        <v>4.0322580645161299</v>
      </c>
      <c r="K8" s="37">
        <v>5</v>
      </c>
      <c r="L8" s="30">
        <v>4.0322580645161299</v>
      </c>
      <c r="M8" s="37">
        <v>6</v>
      </c>
      <c r="N8" s="30">
        <v>4.8387096774193497</v>
      </c>
      <c r="O8" s="45">
        <v>0.12903225806451613</v>
      </c>
      <c r="P8" s="37">
        <v>0</v>
      </c>
      <c r="Q8" s="36">
        <v>0</v>
      </c>
      <c r="R8" s="37">
        <v>2</v>
      </c>
      <c r="S8" s="36">
        <v>1.61290322580645</v>
      </c>
      <c r="T8" s="27"/>
      <c r="U8" s="28"/>
      <c r="V8" s="45">
        <v>1.6129032258064516E-2</v>
      </c>
      <c r="W8" s="27">
        <v>0</v>
      </c>
      <c r="X8" s="28">
        <v>0</v>
      </c>
      <c r="Y8" s="45">
        <v>0</v>
      </c>
      <c r="Z8" s="27">
        <v>1</v>
      </c>
      <c r="AA8" s="29">
        <v>0.80645161290322598</v>
      </c>
      <c r="AB8" s="27">
        <v>3.8131578947368401</v>
      </c>
    </row>
    <row r="9" spans="1:28" x14ac:dyDescent="0.25">
      <c r="A9" s="26" t="s">
        <v>124</v>
      </c>
      <c r="B9" s="26" t="s">
        <v>65</v>
      </c>
      <c r="C9" s="37">
        <v>44</v>
      </c>
      <c r="D9" s="27">
        <v>41</v>
      </c>
      <c r="E9" s="28">
        <v>82.926829268292707</v>
      </c>
      <c r="F9" s="37">
        <v>4</v>
      </c>
      <c r="G9" s="28">
        <v>14.634146341463399</v>
      </c>
      <c r="H9" s="45">
        <v>0.90909090909090906</v>
      </c>
      <c r="I9" s="37">
        <v>3</v>
      </c>
      <c r="J9" s="30">
        <v>6.12244897959184</v>
      </c>
      <c r="K9" s="37">
        <v>1</v>
      </c>
      <c r="L9" s="30">
        <v>2.0408163265306101</v>
      </c>
      <c r="M9" s="37">
        <v>0</v>
      </c>
      <c r="N9" s="30">
        <v>0</v>
      </c>
      <c r="O9" s="45">
        <v>9.0909090909090912E-2</v>
      </c>
      <c r="P9" s="37">
        <v>0</v>
      </c>
      <c r="Q9" s="36">
        <v>0</v>
      </c>
      <c r="R9" s="37">
        <v>0</v>
      </c>
      <c r="S9" s="36">
        <v>0</v>
      </c>
      <c r="T9" s="27"/>
      <c r="U9" s="28"/>
      <c r="V9" s="45">
        <v>0</v>
      </c>
      <c r="W9" s="27">
        <v>0</v>
      </c>
      <c r="X9" s="28">
        <v>0</v>
      </c>
      <c r="Y9" s="45">
        <v>0</v>
      </c>
      <c r="Z9" s="27">
        <v>0</v>
      </c>
      <c r="AA9" s="29">
        <v>0</v>
      </c>
      <c r="AB9" s="27">
        <v>3.8896551724137902</v>
      </c>
    </row>
    <row r="10" spans="1:28" x14ac:dyDescent="0.25">
      <c r="A10" s="26" t="s">
        <v>124</v>
      </c>
      <c r="B10" s="26" t="s">
        <v>67</v>
      </c>
      <c r="C10" s="37">
        <v>241</v>
      </c>
      <c r="D10" s="27">
        <v>197</v>
      </c>
      <c r="E10" s="28">
        <v>76.061776061776101</v>
      </c>
      <c r="F10" s="37">
        <v>36</v>
      </c>
      <c r="G10" s="28">
        <v>13.8996138996139</v>
      </c>
      <c r="H10" s="45">
        <v>0.96680497925311204</v>
      </c>
      <c r="I10" s="37">
        <v>9</v>
      </c>
      <c r="J10" s="30">
        <v>3.0303030303030298</v>
      </c>
      <c r="K10" s="37">
        <v>10</v>
      </c>
      <c r="L10" s="30">
        <v>3.0303030303030298</v>
      </c>
      <c r="M10" s="37">
        <v>2</v>
      </c>
      <c r="N10" s="30">
        <v>9.0909090909090899</v>
      </c>
      <c r="O10" s="45">
        <v>2.0746887966804978E-2</v>
      </c>
      <c r="P10" s="37">
        <v>2</v>
      </c>
      <c r="Q10" s="36">
        <v>0</v>
      </c>
      <c r="R10" s="37">
        <v>1</v>
      </c>
      <c r="S10" s="36">
        <v>0</v>
      </c>
      <c r="T10" s="27"/>
      <c r="U10" s="28"/>
      <c r="V10" s="45">
        <v>0</v>
      </c>
      <c r="W10" s="27">
        <v>1</v>
      </c>
      <c r="X10" s="28">
        <v>3.0303030303030298</v>
      </c>
      <c r="Y10" s="45">
        <v>0</v>
      </c>
      <c r="Z10" s="27">
        <v>2</v>
      </c>
      <c r="AA10" s="29">
        <v>0.77220077220077199</v>
      </c>
      <c r="AB10" s="27">
        <v>3.9300380228136902</v>
      </c>
    </row>
    <row r="11" spans="1:28" x14ac:dyDescent="0.25">
      <c r="A11" s="26" t="s">
        <v>126</v>
      </c>
      <c r="B11" s="26" t="s">
        <v>127</v>
      </c>
      <c r="C11" s="37">
        <v>13</v>
      </c>
      <c r="D11" s="37">
        <v>135</v>
      </c>
      <c r="E11" s="36">
        <v>76.923076923076906</v>
      </c>
      <c r="F11" s="37">
        <v>59</v>
      </c>
      <c r="G11" s="36">
        <v>0</v>
      </c>
      <c r="H11" s="45">
        <v>0.76923076923076927</v>
      </c>
      <c r="I11" s="37">
        <v>26</v>
      </c>
      <c r="J11" s="30">
        <v>0</v>
      </c>
      <c r="K11" s="37">
        <v>16</v>
      </c>
      <c r="L11" s="30">
        <v>0</v>
      </c>
      <c r="M11" s="37">
        <v>2</v>
      </c>
      <c r="N11" s="30">
        <v>7.6923076923076898</v>
      </c>
      <c r="O11" s="45">
        <v>7.6923076923076927E-2</v>
      </c>
      <c r="P11" s="37">
        <v>1</v>
      </c>
      <c r="Q11" s="28">
        <v>7.6923076923076898</v>
      </c>
      <c r="R11" s="37">
        <v>1</v>
      </c>
      <c r="S11" s="28">
        <v>0</v>
      </c>
      <c r="T11" s="27"/>
      <c r="U11" s="28"/>
      <c r="V11" s="45">
        <v>7.6923076923076927E-2</v>
      </c>
      <c r="W11" s="27">
        <v>0</v>
      </c>
      <c r="X11" s="28">
        <v>0</v>
      </c>
      <c r="Y11" s="45">
        <v>0</v>
      </c>
      <c r="Z11" s="27">
        <v>2</v>
      </c>
      <c r="AA11" s="29">
        <v>7.6923076923076898</v>
      </c>
      <c r="AB11" s="27">
        <v>3.6410377358490602</v>
      </c>
    </row>
    <row r="12" spans="1:28" x14ac:dyDescent="0.25">
      <c r="A12" s="26" t="s">
        <v>124</v>
      </c>
      <c r="B12" s="40" t="s">
        <v>128</v>
      </c>
      <c r="C12" s="37">
        <v>134</v>
      </c>
      <c r="D12" s="41">
        <v>10</v>
      </c>
      <c r="E12" s="42">
        <v>45.522388059701498</v>
      </c>
      <c r="F12" s="44">
        <v>0</v>
      </c>
      <c r="G12" s="42">
        <v>20.8955223880597</v>
      </c>
      <c r="H12" s="45">
        <v>0.66417910447761197</v>
      </c>
      <c r="I12" s="43">
        <v>0</v>
      </c>
      <c r="J12" s="42">
        <v>14.9253731343284</v>
      </c>
      <c r="K12" s="43">
        <v>0</v>
      </c>
      <c r="L12" s="42">
        <v>12.686567164179101</v>
      </c>
      <c r="M12" s="43">
        <v>1</v>
      </c>
      <c r="N12" s="42">
        <v>3.7313432835820901</v>
      </c>
      <c r="O12" s="45">
        <v>0.31343283582089554</v>
      </c>
      <c r="P12" s="43">
        <v>1</v>
      </c>
      <c r="Q12" s="42">
        <v>0</v>
      </c>
      <c r="R12" s="43">
        <v>0</v>
      </c>
      <c r="S12" s="42">
        <v>1.4925373134328399</v>
      </c>
      <c r="T12" s="31"/>
      <c r="U12" s="28"/>
      <c r="V12" s="45">
        <v>1.4925373134328358E-2</v>
      </c>
      <c r="W12" s="31"/>
      <c r="X12" s="28"/>
      <c r="Y12" s="45">
        <v>0</v>
      </c>
      <c r="Z12" s="43">
        <v>1</v>
      </c>
      <c r="AA12" s="29">
        <v>0.75</v>
      </c>
      <c r="AB12" s="31">
        <v>3.9774193548387098</v>
      </c>
    </row>
    <row r="13" spans="1:28" x14ac:dyDescent="0.25">
      <c r="A13" s="26" t="s">
        <v>126</v>
      </c>
      <c r="B13" s="26" t="s">
        <v>129</v>
      </c>
      <c r="C13" s="37">
        <v>17</v>
      </c>
      <c r="D13" s="37">
        <v>9</v>
      </c>
      <c r="E13" s="30">
        <v>52.941176470588204</v>
      </c>
      <c r="F13" s="37">
        <v>3</v>
      </c>
      <c r="G13" s="30">
        <v>17.647058823529399</v>
      </c>
      <c r="H13" s="45">
        <v>0.70588235294117652</v>
      </c>
      <c r="I13" s="37">
        <v>4</v>
      </c>
      <c r="J13" s="30">
        <v>23.529411764705898</v>
      </c>
      <c r="K13" s="37">
        <v>1</v>
      </c>
      <c r="L13" s="30">
        <v>5.8823529411764701</v>
      </c>
      <c r="M13" s="37">
        <v>0</v>
      </c>
      <c r="N13" s="30">
        <v>0</v>
      </c>
      <c r="O13" s="45">
        <v>0.29411764705882354</v>
      </c>
      <c r="P13" s="37">
        <v>0</v>
      </c>
      <c r="Q13" s="30">
        <v>0</v>
      </c>
      <c r="R13" s="37">
        <v>0</v>
      </c>
      <c r="S13" s="30">
        <v>0</v>
      </c>
      <c r="T13" s="27"/>
      <c r="U13" s="28"/>
      <c r="V13" s="45">
        <v>0</v>
      </c>
      <c r="W13" s="27"/>
      <c r="X13" s="28"/>
      <c r="Y13" s="45">
        <v>0</v>
      </c>
      <c r="Z13" s="27">
        <v>0</v>
      </c>
      <c r="AA13" s="29">
        <v>0</v>
      </c>
      <c r="AB13" s="27">
        <v>3.6933333333333298</v>
      </c>
    </row>
    <row r="14" spans="1:28" x14ac:dyDescent="0.25">
      <c r="A14" s="26" t="s">
        <v>130</v>
      </c>
      <c r="B14" s="26" t="s">
        <v>105</v>
      </c>
      <c r="C14" s="37">
        <v>28</v>
      </c>
      <c r="D14" s="37">
        <v>9</v>
      </c>
      <c r="E14" s="30">
        <v>32.142857142857103</v>
      </c>
      <c r="F14" s="37">
        <v>13</v>
      </c>
      <c r="G14" s="30">
        <v>46.428571428571402</v>
      </c>
      <c r="H14" s="45">
        <v>0.7857142857142857</v>
      </c>
      <c r="I14" s="37">
        <v>4</v>
      </c>
      <c r="J14" s="30">
        <v>14.285714285714301</v>
      </c>
      <c r="K14" s="37">
        <v>0</v>
      </c>
      <c r="L14" s="30">
        <v>0</v>
      </c>
      <c r="M14" s="37">
        <v>2</v>
      </c>
      <c r="N14" s="30">
        <v>7.1428571428571397</v>
      </c>
      <c r="O14" s="45">
        <v>0.21428571428571427</v>
      </c>
      <c r="P14" s="37">
        <v>0</v>
      </c>
      <c r="Q14" s="30">
        <v>0</v>
      </c>
      <c r="R14" s="37">
        <v>0</v>
      </c>
      <c r="S14" s="30">
        <v>0</v>
      </c>
      <c r="T14" s="27"/>
      <c r="U14" s="28"/>
      <c r="V14" s="45">
        <v>0</v>
      </c>
      <c r="W14" s="27"/>
      <c r="X14" s="28"/>
      <c r="Y14" s="45">
        <v>0</v>
      </c>
      <c r="Z14" s="27">
        <v>0</v>
      </c>
      <c r="AA14" s="29">
        <v>0</v>
      </c>
      <c r="AB14" s="27">
        <v>3.6625000000000001</v>
      </c>
    </row>
    <row r="15" spans="1:28" x14ac:dyDescent="0.25">
      <c r="A15" s="26" t="s">
        <v>124</v>
      </c>
      <c r="B15" s="26" t="s">
        <v>131</v>
      </c>
      <c r="C15" s="37">
        <v>6</v>
      </c>
      <c r="D15" s="37">
        <v>3</v>
      </c>
      <c r="E15" s="30">
        <v>50</v>
      </c>
      <c r="F15" s="37">
        <v>2</v>
      </c>
      <c r="G15" s="30">
        <v>33.3333333333333</v>
      </c>
      <c r="H15" s="45">
        <v>0.83333333333333337</v>
      </c>
      <c r="I15" s="37">
        <v>0</v>
      </c>
      <c r="J15" s="30">
        <v>0</v>
      </c>
      <c r="K15" s="37">
        <v>0</v>
      </c>
      <c r="L15" s="30">
        <v>0</v>
      </c>
      <c r="M15" s="37">
        <v>1</v>
      </c>
      <c r="N15" s="30">
        <v>16.6666666666667</v>
      </c>
      <c r="O15" s="45">
        <v>0.16666666666666666</v>
      </c>
      <c r="P15" s="37">
        <v>0</v>
      </c>
      <c r="Q15" s="30">
        <v>0</v>
      </c>
      <c r="R15" s="37">
        <v>0</v>
      </c>
      <c r="S15" s="30">
        <v>0</v>
      </c>
      <c r="T15" s="27"/>
      <c r="U15" s="28"/>
      <c r="V15" s="45">
        <v>0</v>
      </c>
      <c r="W15" s="27">
        <v>0</v>
      </c>
      <c r="X15" s="28">
        <v>0</v>
      </c>
      <c r="Y15" s="45">
        <v>0</v>
      </c>
      <c r="Z15" s="27">
        <v>0</v>
      </c>
      <c r="AA15" s="29">
        <v>0</v>
      </c>
      <c r="AB15" s="27">
        <v>3.9666666666666699</v>
      </c>
    </row>
    <row r="16" spans="1:28" ht="15.75" thickBot="1" x14ac:dyDescent="0.3">
      <c r="A16" s="32" t="s">
        <v>118</v>
      </c>
      <c r="B16" s="32"/>
      <c r="C16" s="39">
        <v>636</v>
      </c>
      <c r="D16" s="38">
        <v>422</v>
      </c>
      <c r="E16" s="34">
        <v>0.66352201257861632</v>
      </c>
      <c r="F16" s="38">
        <v>122</v>
      </c>
      <c r="G16" s="34">
        <v>0.1918238993710692</v>
      </c>
      <c r="H16" s="34">
        <v>0.85534591194968557</v>
      </c>
      <c r="I16" s="38">
        <v>38</v>
      </c>
      <c r="J16" s="34">
        <v>5.9748427672955975E-2</v>
      </c>
      <c r="K16" s="38">
        <v>25</v>
      </c>
      <c r="L16" s="34">
        <v>3.9308176100628929E-2</v>
      </c>
      <c r="M16" s="38">
        <v>18</v>
      </c>
      <c r="N16" s="34">
        <v>2.8301886792452831E-2</v>
      </c>
      <c r="O16" s="34">
        <v>0.12735849056603774</v>
      </c>
      <c r="P16" s="38">
        <v>1</v>
      </c>
      <c r="Q16" s="33">
        <v>1.5723270440251573E-3</v>
      </c>
      <c r="R16" s="38">
        <v>4</v>
      </c>
      <c r="S16" s="34">
        <v>6.2893081761006293E-3</v>
      </c>
      <c r="T16" s="38">
        <v>0</v>
      </c>
      <c r="U16" s="34">
        <v>0</v>
      </c>
      <c r="V16" s="34">
        <v>7.8616352201257862E-3</v>
      </c>
      <c r="W16" s="38">
        <v>1</v>
      </c>
      <c r="X16" s="34">
        <v>1.5723270440251573E-3</v>
      </c>
      <c r="Y16" s="34">
        <v>1.5723270440251573E-3</v>
      </c>
      <c r="Z16" s="38">
        <v>5</v>
      </c>
      <c r="AA16" s="34">
        <v>7.8616352201257862E-3</v>
      </c>
      <c r="AB16" s="33"/>
    </row>
    <row r="17" ht="15.75" thickTop="1" x14ac:dyDescent="0.25"/>
  </sheetData>
  <mergeCells count="3">
    <mergeCell ref="A1:AB1"/>
    <mergeCell ref="A2:AB2"/>
    <mergeCell ref="A4:AB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9"/>
  <sheetViews>
    <sheetView zoomScale="89" zoomScaleNormal="89" workbookViewId="0">
      <selection activeCell="J14" sqref="J14"/>
    </sheetView>
  </sheetViews>
  <sheetFormatPr defaultRowHeight="15" x14ac:dyDescent="0.25"/>
  <cols>
    <col min="9" max="9" width="10" bestFit="1" customWidth="1"/>
    <col min="10" max="10" width="9.28515625" bestFit="1" customWidth="1"/>
    <col min="11" max="11" width="10" bestFit="1" customWidth="1"/>
    <col min="12" max="14" width="9.28515625" bestFit="1" customWidth="1"/>
  </cols>
  <sheetData>
    <row r="1" spans="1:28" ht="25.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18" x14ac:dyDescent="0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ht="18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"/>
      <c r="Z3" s="2"/>
      <c r="AA3" s="2"/>
      <c r="AB3" s="2"/>
    </row>
    <row r="4" spans="1:28" x14ac:dyDescent="0.25">
      <c r="A4" s="58" t="s">
        <v>132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x14ac:dyDescent="0.25">
      <c r="A7" s="23" t="s">
        <v>120</v>
      </c>
      <c r="B7" s="23" t="s">
        <v>4</v>
      </c>
      <c r="C7" s="24" t="s">
        <v>121</v>
      </c>
      <c r="D7" s="24" t="s">
        <v>6</v>
      </c>
      <c r="E7" s="24" t="s">
        <v>7</v>
      </c>
      <c r="F7" s="24" t="s">
        <v>8</v>
      </c>
      <c r="G7" s="24" t="s">
        <v>9</v>
      </c>
      <c r="H7" s="25" t="s">
        <v>10</v>
      </c>
      <c r="I7" s="24" t="s">
        <v>11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5" t="s">
        <v>122</v>
      </c>
      <c r="P7" s="24" t="s">
        <v>18</v>
      </c>
      <c r="Q7" s="24" t="s">
        <v>19</v>
      </c>
      <c r="R7" s="24" t="s">
        <v>20</v>
      </c>
      <c r="S7" s="24" t="s">
        <v>21</v>
      </c>
      <c r="T7" s="24" t="s">
        <v>22</v>
      </c>
      <c r="U7" s="24" t="s">
        <v>23</v>
      </c>
      <c r="V7" s="25" t="s">
        <v>24</v>
      </c>
      <c r="W7" s="24" t="s">
        <v>27</v>
      </c>
      <c r="X7" s="24" t="s">
        <v>28</v>
      </c>
      <c r="Y7" s="25" t="s">
        <v>29</v>
      </c>
      <c r="Z7" s="24" t="s">
        <v>30</v>
      </c>
      <c r="AA7" s="25" t="s">
        <v>31</v>
      </c>
      <c r="AB7" s="24" t="s">
        <v>123</v>
      </c>
    </row>
    <row r="8" spans="1:28" x14ac:dyDescent="0.25">
      <c r="A8" s="26" t="s">
        <v>124</v>
      </c>
      <c r="B8" s="26" t="s">
        <v>125</v>
      </c>
      <c r="C8" s="37">
        <f>SUM(D8+F8+I8+K8+M8+P8+R8+T8+W8+Z8)</f>
        <v>76</v>
      </c>
      <c r="D8" s="27">
        <v>58</v>
      </c>
      <c r="E8" s="28">
        <v>72.8070175438597</v>
      </c>
      <c r="F8" s="37">
        <v>8</v>
      </c>
      <c r="G8" s="28">
        <v>14.912280701754399</v>
      </c>
      <c r="H8" s="45">
        <f>((D8+F8)/C8)</f>
        <v>0.86842105263157898</v>
      </c>
      <c r="I8" s="37">
        <v>5</v>
      </c>
      <c r="J8" s="30">
        <v>6.1403508771929802</v>
      </c>
      <c r="K8" s="37">
        <v>2</v>
      </c>
      <c r="L8" s="30">
        <v>2.6315789473684199</v>
      </c>
      <c r="M8" s="37">
        <v>1</v>
      </c>
      <c r="N8" s="30">
        <v>3.5087719298245599</v>
      </c>
      <c r="O8" s="45">
        <f>((I8+K8+M8)/C8)</f>
        <v>0.10526315789473684</v>
      </c>
      <c r="P8" s="37">
        <v>0</v>
      </c>
      <c r="Q8" s="36">
        <v>0</v>
      </c>
      <c r="R8" s="37">
        <v>1</v>
      </c>
      <c r="S8" s="36">
        <v>0</v>
      </c>
      <c r="T8" s="27"/>
      <c r="U8" s="28"/>
      <c r="V8" s="45">
        <f>((P8+R8+T8)/C8)</f>
        <v>1.3157894736842105E-2</v>
      </c>
      <c r="W8" s="27">
        <v>1</v>
      </c>
      <c r="X8" s="28"/>
      <c r="Y8" s="45">
        <v>0</v>
      </c>
      <c r="Z8" s="27">
        <v>0</v>
      </c>
      <c r="AA8" s="29">
        <v>2.4691358024691401</v>
      </c>
      <c r="AB8" s="27">
        <v>3.8131578947368401</v>
      </c>
    </row>
    <row r="9" spans="1:28" x14ac:dyDescent="0.25">
      <c r="A9" s="26" t="s">
        <v>124</v>
      </c>
      <c r="B9" s="26" t="s">
        <v>133</v>
      </c>
      <c r="C9" s="37">
        <f t="shared" ref="C9:C18" si="0">SUM(D9+F9+I9+K9+M9+P9+R9+T9+W9+Z9)</f>
        <v>0</v>
      </c>
      <c r="D9" s="27">
        <v>0</v>
      </c>
      <c r="E9" s="28">
        <v>78.569999999999993</v>
      </c>
      <c r="F9" s="37">
        <v>0</v>
      </c>
      <c r="G9" s="28">
        <v>17.86</v>
      </c>
      <c r="H9" s="45" t="e">
        <f t="shared" ref="H9:H17" si="1">((D9+F9)/C9)</f>
        <v>#DIV/0!</v>
      </c>
      <c r="I9" s="37">
        <v>0</v>
      </c>
      <c r="J9" s="30">
        <v>3.5714285714285698</v>
      </c>
      <c r="K9" s="37">
        <v>0</v>
      </c>
      <c r="L9" s="30">
        <v>0</v>
      </c>
      <c r="M9" s="37">
        <v>0</v>
      </c>
      <c r="N9" s="30">
        <v>0</v>
      </c>
      <c r="O9" s="45" t="e">
        <f t="shared" ref="O9:O17" si="2">((I9+K9+M9)/C9)</f>
        <v>#DIV/0!</v>
      </c>
      <c r="P9" s="37">
        <v>0</v>
      </c>
      <c r="Q9" s="36">
        <v>0</v>
      </c>
      <c r="R9" s="37">
        <v>0</v>
      </c>
      <c r="S9" s="36">
        <v>0</v>
      </c>
      <c r="T9" s="27"/>
      <c r="U9" s="28"/>
      <c r="V9" s="45" t="e">
        <f t="shared" ref="V9:V17" si="3">((P9+R9+T9)/C9)</f>
        <v>#DIV/0!</v>
      </c>
      <c r="W9" s="27"/>
      <c r="X9" s="28"/>
      <c r="Y9" s="45">
        <v>0</v>
      </c>
      <c r="Z9" s="27">
        <v>0</v>
      </c>
      <c r="AA9" s="29">
        <v>0</v>
      </c>
      <c r="AB9" s="27"/>
    </row>
    <row r="10" spans="1:28" x14ac:dyDescent="0.25">
      <c r="A10" s="26" t="s">
        <v>124</v>
      </c>
      <c r="B10" s="26" t="s">
        <v>134</v>
      </c>
      <c r="C10" s="37">
        <f t="shared" si="0"/>
        <v>0</v>
      </c>
      <c r="D10" s="27">
        <v>0</v>
      </c>
      <c r="E10" s="30">
        <v>100</v>
      </c>
      <c r="F10" s="37">
        <v>0</v>
      </c>
      <c r="G10" s="30">
        <v>0</v>
      </c>
      <c r="H10" s="45" t="e">
        <f t="shared" si="1"/>
        <v>#DIV/0!</v>
      </c>
      <c r="I10" s="37">
        <v>0</v>
      </c>
      <c r="J10" s="30">
        <v>0</v>
      </c>
      <c r="K10" s="37">
        <v>0</v>
      </c>
      <c r="L10" s="30">
        <v>0</v>
      </c>
      <c r="M10" s="37">
        <v>0</v>
      </c>
      <c r="N10" s="30">
        <v>0</v>
      </c>
      <c r="O10" s="45" t="e">
        <f t="shared" si="2"/>
        <v>#DIV/0!</v>
      </c>
      <c r="P10" s="37">
        <v>0</v>
      </c>
      <c r="Q10" s="36">
        <v>0</v>
      </c>
      <c r="R10" s="37">
        <v>0</v>
      </c>
      <c r="S10" s="36">
        <v>0</v>
      </c>
      <c r="T10" s="27"/>
      <c r="U10" s="28"/>
      <c r="V10" s="45" t="e">
        <f t="shared" si="3"/>
        <v>#DIV/0!</v>
      </c>
      <c r="W10" s="27"/>
      <c r="X10" s="28"/>
      <c r="Y10" s="45">
        <v>0</v>
      </c>
      <c r="Z10" s="27">
        <v>0</v>
      </c>
      <c r="AA10" s="29">
        <v>0</v>
      </c>
      <c r="AB10" s="27"/>
    </row>
    <row r="11" spans="1:28" x14ac:dyDescent="0.25">
      <c r="A11" s="26" t="s">
        <v>124</v>
      </c>
      <c r="B11" s="26" t="s">
        <v>65</v>
      </c>
      <c r="C11" s="37">
        <f t="shared" si="0"/>
        <v>29</v>
      </c>
      <c r="D11" s="27">
        <v>24</v>
      </c>
      <c r="E11" s="28">
        <v>86.956521739130395</v>
      </c>
      <c r="F11" s="37">
        <v>3</v>
      </c>
      <c r="G11" s="28">
        <v>8.6956521739130395</v>
      </c>
      <c r="H11" s="45">
        <f t="shared" si="1"/>
        <v>0.93103448275862066</v>
      </c>
      <c r="I11" s="37">
        <v>0</v>
      </c>
      <c r="J11" s="30">
        <v>2.1739130434782599</v>
      </c>
      <c r="K11" s="37">
        <v>1</v>
      </c>
      <c r="L11" s="30">
        <v>0</v>
      </c>
      <c r="M11" s="37">
        <v>1</v>
      </c>
      <c r="N11" s="30">
        <v>2.1739130434782599</v>
      </c>
      <c r="O11" s="45">
        <f t="shared" si="2"/>
        <v>6.8965517241379309E-2</v>
      </c>
      <c r="P11" s="37">
        <v>0</v>
      </c>
      <c r="Q11" s="36">
        <v>0</v>
      </c>
      <c r="R11" s="37">
        <v>0</v>
      </c>
      <c r="S11" s="36">
        <v>0</v>
      </c>
      <c r="T11" s="27"/>
      <c r="U11" s="28"/>
      <c r="V11" s="45">
        <f t="shared" si="3"/>
        <v>0</v>
      </c>
      <c r="W11" s="27"/>
      <c r="X11" s="28"/>
      <c r="Y11" s="45">
        <v>0</v>
      </c>
      <c r="Z11" s="27">
        <v>0</v>
      </c>
      <c r="AA11" s="29">
        <v>4.0816326530612201</v>
      </c>
      <c r="AB11" s="27">
        <v>3.8896551724137902</v>
      </c>
    </row>
    <row r="12" spans="1:28" x14ac:dyDescent="0.25">
      <c r="A12" s="26" t="s">
        <v>124</v>
      </c>
      <c r="B12" s="26" t="s">
        <v>67</v>
      </c>
      <c r="C12" s="37">
        <f>SUM(D12+F12+I12+K12+M12+P12+R12+T12+W12+Z12)</f>
        <v>263</v>
      </c>
      <c r="D12" s="27">
        <v>224</v>
      </c>
      <c r="E12" s="28">
        <v>88.789237668161405</v>
      </c>
      <c r="F12" s="37">
        <v>31</v>
      </c>
      <c r="G12" s="28">
        <v>6.2780269058296003</v>
      </c>
      <c r="H12" s="45">
        <f t="shared" si="1"/>
        <v>0.96958174904942962</v>
      </c>
      <c r="I12" s="37">
        <v>3</v>
      </c>
      <c r="J12" s="30">
        <v>1.79372197309417</v>
      </c>
      <c r="K12" s="37">
        <v>3</v>
      </c>
      <c r="L12" s="30">
        <v>3.1390134529148002</v>
      </c>
      <c r="M12" s="37">
        <v>0</v>
      </c>
      <c r="N12" s="30">
        <v>0</v>
      </c>
      <c r="O12" s="45">
        <f t="shared" si="2"/>
        <v>2.2813688212927757E-2</v>
      </c>
      <c r="P12" s="37">
        <v>0</v>
      </c>
      <c r="Q12" s="36">
        <v>0</v>
      </c>
      <c r="R12" s="37">
        <v>2</v>
      </c>
      <c r="S12" s="36">
        <v>0</v>
      </c>
      <c r="T12" s="27"/>
      <c r="U12" s="28"/>
      <c r="V12" s="45">
        <f t="shared" si="3"/>
        <v>7.6045627376425855E-3</v>
      </c>
      <c r="W12" s="27"/>
      <c r="X12" s="28"/>
      <c r="Y12" s="45">
        <v>0</v>
      </c>
      <c r="Z12" s="27">
        <v>0</v>
      </c>
      <c r="AA12" s="29">
        <v>0</v>
      </c>
      <c r="AB12" s="27">
        <v>3.9300380228136902</v>
      </c>
    </row>
    <row r="13" spans="1:28" x14ac:dyDescent="0.25">
      <c r="A13" s="26" t="s">
        <v>124</v>
      </c>
      <c r="B13" s="26" t="s">
        <v>128</v>
      </c>
      <c r="C13" s="37">
        <f t="shared" si="0"/>
        <v>44</v>
      </c>
      <c r="D13" s="37">
        <v>43</v>
      </c>
      <c r="E13" s="36">
        <v>95.5555555555556</v>
      </c>
      <c r="F13" s="37">
        <v>0</v>
      </c>
      <c r="G13" s="36">
        <v>0</v>
      </c>
      <c r="H13" s="45">
        <f t="shared" si="1"/>
        <v>0.97727272727272729</v>
      </c>
      <c r="I13" s="37">
        <v>1</v>
      </c>
      <c r="J13" s="30">
        <v>0</v>
      </c>
      <c r="K13" s="37">
        <v>0</v>
      </c>
      <c r="L13" s="30">
        <v>7.6923076923076898</v>
      </c>
      <c r="M13" s="37">
        <v>0</v>
      </c>
      <c r="N13" s="30">
        <v>0</v>
      </c>
      <c r="O13" s="45">
        <f t="shared" si="2"/>
        <v>2.2727272727272728E-2</v>
      </c>
      <c r="P13" s="37">
        <v>0</v>
      </c>
      <c r="Q13" s="28">
        <v>0</v>
      </c>
      <c r="R13" s="37">
        <v>0</v>
      </c>
      <c r="S13" s="28">
        <v>0</v>
      </c>
      <c r="T13" s="27"/>
      <c r="U13" s="28"/>
      <c r="V13" s="45">
        <f t="shared" si="3"/>
        <v>0</v>
      </c>
      <c r="W13" s="27"/>
      <c r="X13" s="28"/>
      <c r="Y13" s="45">
        <v>0</v>
      </c>
      <c r="Z13" s="27">
        <v>0</v>
      </c>
      <c r="AA13" s="29">
        <v>0</v>
      </c>
      <c r="AB13" s="27">
        <v>3.9774193548387098</v>
      </c>
    </row>
    <row r="14" spans="1:28" x14ac:dyDescent="0.25">
      <c r="A14" s="26" t="s">
        <v>126</v>
      </c>
      <c r="B14" s="40" t="s">
        <v>127</v>
      </c>
      <c r="C14" s="37">
        <f t="shared" si="0"/>
        <v>212</v>
      </c>
      <c r="D14" s="41">
        <v>100</v>
      </c>
      <c r="E14" s="42">
        <v>45.522388059701498</v>
      </c>
      <c r="F14" s="44">
        <v>54</v>
      </c>
      <c r="G14" s="42">
        <v>20.8955223880597</v>
      </c>
      <c r="H14" s="45">
        <f t="shared" si="1"/>
        <v>0.72641509433962259</v>
      </c>
      <c r="I14" s="43">
        <v>31</v>
      </c>
      <c r="J14" s="42">
        <v>14.9253731343284</v>
      </c>
      <c r="K14" s="43">
        <v>19</v>
      </c>
      <c r="L14" s="42">
        <v>12.686567164179101</v>
      </c>
      <c r="M14" s="43">
        <v>4</v>
      </c>
      <c r="N14" s="42">
        <v>3.7313432835820901</v>
      </c>
      <c r="O14" s="45">
        <f t="shared" si="2"/>
        <v>0.25471698113207547</v>
      </c>
      <c r="P14" s="43">
        <v>0</v>
      </c>
      <c r="Q14" s="42">
        <v>0</v>
      </c>
      <c r="R14" s="43">
        <v>1</v>
      </c>
      <c r="S14" s="42">
        <v>1.4925373134328399</v>
      </c>
      <c r="T14" s="31"/>
      <c r="U14" s="28"/>
      <c r="V14" s="45">
        <f t="shared" si="3"/>
        <v>4.7169811320754715E-3</v>
      </c>
      <c r="W14" s="31"/>
      <c r="X14" s="28"/>
      <c r="Y14" s="45">
        <v>0</v>
      </c>
      <c r="Z14" s="43">
        <v>3</v>
      </c>
      <c r="AA14" s="29">
        <v>0.75</v>
      </c>
      <c r="AB14" s="31">
        <v>3.6410377358490602</v>
      </c>
    </row>
    <row r="15" spans="1:28" x14ac:dyDescent="0.25">
      <c r="A15" s="26" t="s">
        <v>126</v>
      </c>
      <c r="B15" s="26" t="s">
        <v>129</v>
      </c>
      <c r="C15" s="37">
        <f t="shared" si="0"/>
        <v>15</v>
      </c>
      <c r="D15" s="37">
        <v>8</v>
      </c>
      <c r="E15" s="30">
        <v>56.25</v>
      </c>
      <c r="F15" s="37">
        <v>4</v>
      </c>
      <c r="G15" s="30">
        <v>18.75</v>
      </c>
      <c r="H15" s="45">
        <f t="shared" si="1"/>
        <v>0.8</v>
      </c>
      <c r="I15" s="37">
        <v>2</v>
      </c>
      <c r="J15" s="30">
        <v>25</v>
      </c>
      <c r="K15" s="37">
        <v>0</v>
      </c>
      <c r="L15" s="30">
        <v>0</v>
      </c>
      <c r="M15" s="37">
        <v>0</v>
      </c>
      <c r="N15" s="30">
        <v>0</v>
      </c>
      <c r="O15" s="45">
        <f t="shared" si="2"/>
        <v>0.13333333333333333</v>
      </c>
      <c r="P15" s="37">
        <v>0</v>
      </c>
      <c r="Q15" s="30">
        <v>0</v>
      </c>
      <c r="R15" s="37">
        <v>1</v>
      </c>
      <c r="S15" s="30">
        <v>0</v>
      </c>
      <c r="T15" s="27"/>
      <c r="U15" s="28"/>
      <c r="V15" s="45">
        <f t="shared" si="3"/>
        <v>6.6666666666666666E-2</v>
      </c>
      <c r="W15" s="27"/>
      <c r="X15" s="28"/>
      <c r="Y15" s="45">
        <v>0</v>
      </c>
      <c r="Z15" s="27">
        <v>0</v>
      </c>
      <c r="AA15" s="29">
        <v>2.4390243902439002</v>
      </c>
      <c r="AB15" s="27">
        <v>3.6933333333333298</v>
      </c>
    </row>
    <row r="16" spans="1:28" x14ac:dyDescent="0.25">
      <c r="A16" s="26" t="s">
        <v>130</v>
      </c>
      <c r="B16" s="26" t="s">
        <v>105</v>
      </c>
      <c r="C16" s="37">
        <f t="shared" si="0"/>
        <v>24</v>
      </c>
      <c r="D16" s="37">
        <v>12</v>
      </c>
      <c r="E16" s="30">
        <v>51.724137931034498</v>
      </c>
      <c r="F16" s="37">
        <v>7</v>
      </c>
      <c r="G16" s="30">
        <v>31.034482758620701</v>
      </c>
      <c r="H16" s="45">
        <f t="shared" si="1"/>
        <v>0.79166666666666663</v>
      </c>
      <c r="I16" s="37">
        <v>2</v>
      </c>
      <c r="J16" s="30">
        <v>6.8965517241379297</v>
      </c>
      <c r="K16" s="37">
        <v>1</v>
      </c>
      <c r="L16" s="30">
        <v>6.8965517241379297</v>
      </c>
      <c r="M16" s="37">
        <v>1</v>
      </c>
      <c r="N16" s="30">
        <v>0</v>
      </c>
      <c r="O16" s="45">
        <f t="shared" si="2"/>
        <v>0.16666666666666666</v>
      </c>
      <c r="P16" s="37">
        <v>0</v>
      </c>
      <c r="Q16" s="30">
        <v>0</v>
      </c>
      <c r="R16" s="37">
        <v>0</v>
      </c>
      <c r="S16" s="30">
        <v>3.4482758620689702</v>
      </c>
      <c r="T16" s="27">
        <v>1</v>
      </c>
      <c r="U16" s="28"/>
      <c r="V16" s="45">
        <f t="shared" si="3"/>
        <v>4.1666666666666664E-2</v>
      </c>
      <c r="W16" s="27"/>
      <c r="X16" s="28"/>
      <c r="Y16" s="45">
        <v>0</v>
      </c>
      <c r="Z16" s="27">
        <v>0</v>
      </c>
      <c r="AA16" s="29">
        <v>0</v>
      </c>
      <c r="AB16" s="27">
        <v>3.6625000000000001</v>
      </c>
    </row>
    <row r="17" spans="1:28" x14ac:dyDescent="0.25">
      <c r="A17" s="26" t="s">
        <v>124</v>
      </c>
      <c r="B17" s="26" t="s">
        <v>131</v>
      </c>
      <c r="C17" s="37">
        <f>SUM(D17+F17+I17+K17+M17+P17+R17+T17+W17+Z17)</f>
        <v>9</v>
      </c>
      <c r="D17" s="37">
        <v>8</v>
      </c>
      <c r="E17" s="30">
        <v>100</v>
      </c>
      <c r="F17" s="37">
        <v>1</v>
      </c>
      <c r="G17" s="30">
        <v>0</v>
      </c>
      <c r="H17" s="45">
        <f t="shared" si="1"/>
        <v>1</v>
      </c>
      <c r="I17" s="37">
        <v>0</v>
      </c>
      <c r="J17" s="30">
        <v>0</v>
      </c>
      <c r="K17" s="37">
        <v>0</v>
      </c>
      <c r="L17" s="30">
        <v>0</v>
      </c>
      <c r="M17" s="37">
        <v>0</v>
      </c>
      <c r="N17" s="30">
        <v>0</v>
      </c>
      <c r="O17" s="45">
        <f t="shared" si="2"/>
        <v>0</v>
      </c>
      <c r="P17" s="37">
        <v>0</v>
      </c>
      <c r="Q17" s="30">
        <v>0</v>
      </c>
      <c r="R17" s="37">
        <v>0</v>
      </c>
      <c r="S17" s="30">
        <v>0</v>
      </c>
      <c r="T17" s="27">
        <v>0</v>
      </c>
      <c r="U17" s="28"/>
      <c r="V17" s="45">
        <f t="shared" si="3"/>
        <v>0</v>
      </c>
      <c r="W17" s="27"/>
      <c r="X17" s="28"/>
      <c r="Y17" s="45">
        <v>0</v>
      </c>
      <c r="Z17" s="27">
        <v>0</v>
      </c>
      <c r="AA17" s="29">
        <v>0</v>
      </c>
      <c r="AB17" s="27">
        <v>3.9666666666666699</v>
      </c>
    </row>
    <row r="18" spans="1:28" ht="15.75" thickBot="1" x14ac:dyDescent="0.3">
      <c r="A18" s="32" t="s">
        <v>118</v>
      </c>
      <c r="B18" s="32"/>
      <c r="C18" s="39">
        <f t="shared" si="0"/>
        <v>672</v>
      </c>
      <c r="D18" s="38">
        <f>SUM(D8:D17)</f>
        <v>477</v>
      </c>
      <c r="E18" s="34">
        <f>(D18/C18)</f>
        <v>0.7098214285714286</v>
      </c>
      <c r="F18" s="38">
        <f>SUM(F8:F17)</f>
        <v>108</v>
      </c>
      <c r="G18" s="34">
        <f>(F18/C18)</f>
        <v>0.16071428571428573</v>
      </c>
      <c r="H18" s="34">
        <f>(E18+G18)</f>
        <v>0.8705357142857143</v>
      </c>
      <c r="I18" s="38">
        <f>SUM(I8:I17)</f>
        <v>44</v>
      </c>
      <c r="J18" s="34">
        <f>(I18/C18)</f>
        <v>6.5476190476190479E-2</v>
      </c>
      <c r="K18" s="38">
        <f>SUM(K8:K17)</f>
        <v>26</v>
      </c>
      <c r="L18" s="34">
        <f>(K18/C18)</f>
        <v>3.8690476190476192E-2</v>
      </c>
      <c r="M18" s="38">
        <f>SUM(M8:M17)</f>
        <v>7</v>
      </c>
      <c r="N18" s="34">
        <f>(M18/C18)</f>
        <v>1.0416666666666666E-2</v>
      </c>
      <c r="O18" s="34">
        <f>(J18+L18+N18)</f>
        <v>0.11458333333333334</v>
      </c>
      <c r="P18" s="38">
        <f>SUM(P8:P17)</f>
        <v>0</v>
      </c>
      <c r="Q18" s="33">
        <f>(P18/C18)</f>
        <v>0</v>
      </c>
      <c r="R18" s="38">
        <f>SUM(R8:R17)</f>
        <v>5</v>
      </c>
      <c r="S18" s="34">
        <f>(R18/C18)</f>
        <v>7.4404761904761901E-3</v>
      </c>
      <c r="T18" s="38">
        <f>SUM(T8:T17)</f>
        <v>1</v>
      </c>
      <c r="U18" s="34">
        <f>(T18/C18)</f>
        <v>1.488095238095238E-3</v>
      </c>
      <c r="V18" s="34">
        <f>(Q18+S18+U18)</f>
        <v>8.9285714285714281E-3</v>
      </c>
      <c r="W18" s="38">
        <f>SUM(W8:W17)</f>
        <v>1</v>
      </c>
      <c r="X18" s="34">
        <f>(W18/C18)</f>
        <v>1.488095238095238E-3</v>
      </c>
      <c r="Y18" s="34">
        <f>(X18)</f>
        <v>1.488095238095238E-3</v>
      </c>
      <c r="Z18" s="38">
        <f>SUM(Z8:Z17)</f>
        <v>3</v>
      </c>
      <c r="AA18" s="34">
        <f>(Z18/C18)</f>
        <v>4.464285714285714E-3</v>
      </c>
      <c r="AB18" s="33"/>
    </row>
    <row r="19" spans="1:28" ht="15.75" thickTop="1" x14ac:dyDescent="0.25"/>
  </sheetData>
  <mergeCells count="3">
    <mergeCell ref="A1:AB1"/>
    <mergeCell ref="A2:AB2"/>
    <mergeCell ref="A4:AB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80"/>
  <sheetViews>
    <sheetView topLeftCell="A31" zoomScale="71" zoomScaleNormal="71" workbookViewId="0">
      <selection activeCell="AB83" sqref="AB82:AB83"/>
    </sheetView>
  </sheetViews>
  <sheetFormatPr defaultRowHeight="15" x14ac:dyDescent="0.25"/>
  <sheetData>
    <row r="1" spans="1:30" ht="25.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30" ht="18" x14ac:dyDescent="0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30" ht="18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"/>
      <c r="X3" s="2"/>
      <c r="Y3" s="2"/>
      <c r="Z3" s="2"/>
      <c r="AA3" s="2"/>
      <c r="AB3" s="2"/>
      <c r="AC3" s="2"/>
    </row>
    <row r="4" spans="1:30" x14ac:dyDescent="0.25">
      <c r="A4" s="58" t="s">
        <v>135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30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0" ht="30" x14ac:dyDescent="0.25">
      <c r="A7" s="5" t="s">
        <v>3</v>
      </c>
      <c r="B7" s="5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7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7" t="s">
        <v>17</v>
      </c>
      <c r="P7" s="6" t="s">
        <v>18</v>
      </c>
      <c r="Q7" s="6" t="s">
        <v>19</v>
      </c>
      <c r="R7" s="6" t="s">
        <v>20</v>
      </c>
      <c r="S7" s="6" t="s">
        <v>21</v>
      </c>
      <c r="T7" s="6" t="s">
        <v>22</v>
      </c>
      <c r="U7" s="6" t="s">
        <v>23</v>
      </c>
      <c r="V7" s="7" t="s">
        <v>24</v>
      </c>
      <c r="W7" s="6" t="s">
        <v>25</v>
      </c>
      <c r="X7" s="6" t="s">
        <v>26</v>
      </c>
      <c r="Y7" s="6" t="s">
        <v>27</v>
      </c>
      <c r="Z7" s="6" t="s">
        <v>28</v>
      </c>
      <c r="AA7" s="7" t="s">
        <v>29</v>
      </c>
      <c r="AB7" s="6" t="s">
        <v>30</v>
      </c>
      <c r="AC7" s="7" t="s">
        <v>31</v>
      </c>
      <c r="AD7" s="54" t="s">
        <v>136</v>
      </c>
    </row>
    <row r="8" spans="1:30" x14ac:dyDescent="0.25">
      <c r="A8" s="8" t="s">
        <v>33</v>
      </c>
      <c r="B8" s="8" t="s">
        <v>34</v>
      </c>
      <c r="C8" s="14">
        <f t="shared" ref="C8:C45" si="0">D8+F8+I8+K8+M8+P8+R8+T8+W8+Y8+AB8</f>
        <v>223</v>
      </c>
      <c r="D8" s="9">
        <v>37</v>
      </c>
      <c r="E8" s="13">
        <v>32.508833922261502</v>
      </c>
      <c r="F8" s="11">
        <v>32</v>
      </c>
      <c r="G8" s="10">
        <v>13.7809187279152</v>
      </c>
      <c r="H8" s="45">
        <f t="shared" ref="H8:H15" si="1">((D8+F8)/C8)</f>
        <v>0.3094170403587444</v>
      </c>
      <c r="I8" s="11">
        <v>29</v>
      </c>
      <c r="J8" s="10">
        <v>10.9540636042403</v>
      </c>
      <c r="K8" s="11">
        <v>30</v>
      </c>
      <c r="L8" s="10">
        <v>13.7809187279152</v>
      </c>
      <c r="M8" s="11">
        <v>23</v>
      </c>
      <c r="N8" s="10">
        <v>6.00706713780919</v>
      </c>
      <c r="O8" s="45">
        <f t="shared" ref="O8:O75" si="2">((I8+K8+M8)/C8)</f>
        <v>0.36771300448430494</v>
      </c>
      <c r="P8" s="11">
        <v>28</v>
      </c>
      <c r="Q8" s="10">
        <v>5.65371024734982</v>
      </c>
      <c r="R8" s="11">
        <v>24</v>
      </c>
      <c r="S8" s="10">
        <v>6.7137809187279203</v>
      </c>
      <c r="T8" s="11">
        <v>3</v>
      </c>
      <c r="U8" s="10">
        <v>5.65371024734982</v>
      </c>
      <c r="V8" s="45">
        <f t="shared" ref="V8:V75" si="3">((P8+R8+T8)/C8)</f>
        <v>0.24663677130044842</v>
      </c>
      <c r="W8" s="11">
        <v>6</v>
      </c>
      <c r="X8" s="10">
        <v>1.4134275618374601</v>
      </c>
      <c r="Y8" s="11">
        <v>6</v>
      </c>
      <c r="Z8" s="10">
        <v>1.0600706713780901</v>
      </c>
      <c r="AA8" s="45">
        <f t="shared" ref="AA8:AA75" si="4">((W8+Y8)/C8)</f>
        <v>5.3811659192825115E-2</v>
      </c>
      <c r="AB8" s="11">
        <v>5</v>
      </c>
      <c r="AC8" s="12">
        <v>2.4734982332155502</v>
      </c>
      <c r="AD8" s="52">
        <v>2.8946188340807173</v>
      </c>
    </row>
    <row r="9" spans="1:30" x14ac:dyDescent="0.25">
      <c r="A9" s="8" t="s">
        <v>35</v>
      </c>
      <c r="B9" s="8" t="s">
        <v>36</v>
      </c>
      <c r="C9" s="14">
        <f t="shared" si="0"/>
        <v>41</v>
      </c>
      <c r="D9" s="9">
        <v>5</v>
      </c>
      <c r="E9" s="10">
        <v>19.512195121951201</v>
      </c>
      <c r="F9" s="11">
        <v>6</v>
      </c>
      <c r="G9" s="10">
        <v>19.512195121951201</v>
      </c>
      <c r="H9" s="45">
        <f t="shared" si="1"/>
        <v>0.26829268292682928</v>
      </c>
      <c r="I9" s="11">
        <v>4</v>
      </c>
      <c r="J9" s="10">
        <v>21.951219512195099</v>
      </c>
      <c r="K9" s="11">
        <v>7</v>
      </c>
      <c r="L9" s="10">
        <v>12.1951219512195</v>
      </c>
      <c r="M9" s="11">
        <v>7</v>
      </c>
      <c r="N9" s="10">
        <v>4.8780487804878003</v>
      </c>
      <c r="O9" s="45">
        <f t="shared" si="2"/>
        <v>0.43902439024390244</v>
      </c>
      <c r="P9" s="11">
        <v>3</v>
      </c>
      <c r="Q9" s="10">
        <v>2.4390243902439002</v>
      </c>
      <c r="R9" s="11">
        <v>3</v>
      </c>
      <c r="S9" s="10">
        <v>7.3170731707317103</v>
      </c>
      <c r="T9" s="11">
        <v>1</v>
      </c>
      <c r="U9" s="10">
        <v>2.4390243902439002</v>
      </c>
      <c r="V9" s="45">
        <f t="shared" si="3"/>
        <v>0.17073170731707318</v>
      </c>
      <c r="W9" s="11">
        <v>0</v>
      </c>
      <c r="X9" s="10">
        <v>2.4390243902439002</v>
      </c>
      <c r="Y9" s="11">
        <v>4</v>
      </c>
      <c r="Z9" s="10">
        <v>4.8780487804878003</v>
      </c>
      <c r="AA9" s="45">
        <f t="shared" si="4"/>
        <v>9.7560975609756101E-2</v>
      </c>
      <c r="AB9" s="11">
        <v>1</v>
      </c>
      <c r="AC9" s="12">
        <v>2.4390243902439002</v>
      </c>
      <c r="AD9" s="52">
        <v>2.7780487804878047</v>
      </c>
    </row>
    <row r="10" spans="1:30" x14ac:dyDescent="0.25">
      <c r="A10" s="8" t="s">
        <v>37</v>
      </c>
      <c r="B10" s="8" t="s">
        <v>38</v>
      </c>
      <c r="C10" s="14">
        <f t="shared" si="0"/>
        <v>194</v>
      </c>
      <c r="D10" s="9">
        <v>46</v>
      </c>
      <c r="E10" s="10">
        <v>24.154589371980698</v>
      </c>
      <c r="F10" s="11">
        <v>40</v>
      </c>
      <c r="G10" s="10">
        <v>20.289855072463801</v>
      </c>
      <c r="H10" s="45">
        <f t="shared" si="1"/>
        <v>0.44329896907216493</v>
      </c>
      <c r="I10" s="11">
        <v>27</v>
      </c>
      <c r="J10" s="10">
        <v>5.7971014492753596</v>
      </c>
      <c r="K10" s="11">
        <v>23</v>
      </c>
      <c r="L10" s="10">
        <v>12.56038647343</v>
      </c>
      <c r="M10" s="11">
        <v>17</v>
      </c>
      <c r="N10" s="10">
        <v>12.077294685990299</v>
      </c>
      <c r="O10" s="45">
        <f t="shared" si="2"/>
        <v>0.34536082474226804</v>
      </c>
      <c r="P10" s="11">
        <v>10</v>
      </c>
      <c r="Q10" s="10">
        <v>6.7632850241545901</v>
      </c>
      <c r="R10" s="11">
        <v>11</v>
      </c>
      <c r="S10" s="10">
        <v>4.3478260869565197</v>
      </c>
      <c r="T10" s="11">
        <v>3</v>
      </c>
      <c r="U10" s="10">
        <v>2.8985507246376798</v>
      </c>
      <c r="V10" s="45">
        <f t="shared" si="3"/>
        <v>0.12371134020618557</v>
      </c>
      <c r="W10" s="11">
        <v>1</v>
      </c>
      <c r="X10" s="10">
        <v>2.8985507246376798</v>
      </c>
      <c r="Y10" s="11">
        <v>5</v>
      </c>
      <c r="Z10" s="10">
        <v>1.4492753623188399</v>
      </c>
      <c r="AA10" s="45">
        <f t="shared" si="4"/>
        <v>3.0927835051546393E-2</v>
      </c>
      <c r="AB10" s="11">
        <v>11</v>
      </c>
      <c r="AC10" s="12">
        <v>6.7632850241545901</v>
      </c>
      <c r="AD10" s="52">
        <v>3.0536082474226802</v>
      </c>
    </row>
    <row r="11" spans="1:30" x14ac:dyDescent="0.25">
      <c r="A11" s="8" t="s">
        <v>39</v>
      </c>
      <c r="B11" s="8" t="s">
        <v>40</v>
      </c>
      <c r="C11" s="14">
        <f t="shared" si="0"/>
        <v>27</v>
      </c>
      <c r="D11" s="9">
        <v>6</v>
      </c>
      <c r="E11" s="10">
        <v>43.75</v>
      </c>
      <c r="F11" s="11">
        <v>1</v>
      </c>
      <c r="G11" s="10">
        <v>15.625</v>
      </c>
      <c r="H11" s="45">
        <f t="shared" si="1"/>
        <v>0.25925925925925924</v>
      </c>
      <c r="I11" s="17">
        <v>4</v>
      </c>
      <c r="J11" s="10">
        <v>9.375</v>
      </c>
      <c r="K11" s="11">
        <v>2</v>
      </c>
      <c r="L11" s="10">
        <v>15.625</v>
      </c>
      <c r="M11" s="11">
        <v>3</v>
      </c>
      <c r="N11" s="10">
        <v>0</v>
      </c>
      <c r="O11" s="45">
        <f t="shared" si="2"/>
        <v>0.33333333333333331</v>
      </c>
      <c r="P11" s="11">
        <v>4</v>
      </c>
      <c r="Q11" s="10">
        <v>3.125</v>
      </c>
      <c r="R11" s="11">
        <v>3</v>
      </c>
      <c r="S11" s="10">
        <v>6.25</v>
      </c>
      <c r="T11" s="11">
        <v>1</v>
      </c>
      <c r="U11" s="10">
        <v>0</v>
      </c>
      <c r="V11" s="45">
        <f t="shared" si="3"/>
        <v>0.29629629629629628</v>
      </c>
      <c r="W11" s="11">
        <v>1</v>
      </c>
      <c r="X11" s="10">
        <v>0</v>
      </c>
      <c r="Y11" s="11">
        <v>1</v>
      </c>
      <c r="Z11" s="10">
        <v>3.125</v>
      </c>
      <c r="AA11" s="45">
        <f t="shared" si="4"/>
        <v>7.407407407407407E-2</v>
      </c>
      <c r="AB11" s="11">
        <v>1</v>
      </c>
      <c r="AC11" s="12">
        <v>3.125</v>
      </c>
      <c r="AD11" s="52">
        <v>2.748148148148148</v>
      </c>
    </row>
    <row r="12" spans="1:30" x14ac:dyDescent="0.25">
      <c r="A12" s="8" t="s">
        <v>41</v>
      </c>
      <c r="B12" s="8" t="s">
        <v>42</v>
      </c>
      <c r="C12" s="14">
        <f t="shared" si="0"/>
        <v>232</v>
      </c>
      <c r="D12" s="46">
        <v>82</v>
      </c>
      <c r="E12" s="48">
        <v>32.110091743119298</v>
      </c>
      <c r="F12" s="11">
        <v>41</v>
      </c>
      <c r="G12" s="10">
        <v>19.5718654434251</v>
      </c>
      <c r="H12" s="45">
        <f t="shared" si="1"/>
        <v>0.53017241379310343</v>
      </c>
      <c r="I12" s="11">
        <v>32</v>
      </c>
      <c r="J12" s="10">
        <v>10.0917431192661</v>
      </c>
      <c r="K12" s="11">
        <v>33</v>
      </c>
      <c r="L12" s="10">
        <v>12.5382262996942</v>
      </c>
      <c r="M12" s="11">
        <v>17</v>
      </c>
      <c r="N12" s="10">
        <v>7.0336391437308903</v>
      </c>
      <c r="O12" s="45">
        <f t="shared" si="2"/>
        <v>0.35344827586206895</v>
      </c>
      <c r="P12" s="11">
        <v>9</v>
      </c>
      <c r="Q12" s="10">
        <v>3.6697247706421998</v>
      </c>
      <c r="R12" s="11">
        <v>11</v>
      </c>
      <c r="S12" s="10">
        <v>3.9755351681957198</v>
      </c>
      <c r="T12" s="11">
        <v>4</v>
      </c>
      <c r="U12" s="10">
        <v>1.5290519877675799</v>
      </c>
      <c r="V12" s="45">
        <f t="shared" si="3"/>
        <v>0.10344827586206896</v>
      </c>
      <c r="W12" s="11">
        <v>0</v>
      </c>
      <c r="X12" s="10">
        <v>1.5290519877675799</v>
      </c>
      <c r="Y12" s="11">
        <v>3</v>
      </c>
      <c r="Z12" s="10">
        <v>2.1406727828746202</v>
      </c>
      <c r="AA12" s="45">
        <f t="shared" si="4"/>
        <v>1.2931034482758621E-2</v>
      </c>
      <c r="AB12" s="11">
        <v>0</v>
      </c>
      <c r="AC12" s="12">
        <v>5.81039755351682</v>
      </c>
      <c r="AD12" s="52">
        <v>3.3737068965517243</v>
      </c>
    </row>
    <row r="13" spans="1:30" x14ac:dyDescent="0.25">
      <c r="A13" s="8" t="s">
        <v>41</v>
      </c>
      <c r="B13" s="8" t="s">
        <v>43</v>
      </c>
      <c r="C13" s="14">
        <f t="shared" si="0"/>
        <v>319</v>
      </c>
      <c r="D13" s="9">
        <v>166</v>
      </c>
      <c r="E13" s="13">
        <v>50.6410256410256</v>
      </c>
      <c r="F13" s="11">
        <v>63</v>
      </c>
      <c r="G13" s="10">
        <v>20.5128205128205</v>
      </c>
      <c r="H13" s="45">
        <f t="shared" si="1"/>
        <v>0.7178683385579937</v>
      </c>
      <c r="I13" s="11">
        <v>23</v>
      </c>
      <c r="J13" s="10">
        <v>10.8974358974359</v>
      </c>
      <c r="K13" s="11">
        <v>30</v>
      </c>
      <c r="L13" s="10">
        <v>4.8076923076923102</v>
      </c>
      <c r="M13" s="11">
        <v>10</v>
      </c>
      <c r="N13" s="10">
        <v>5.1282051282051304</v>
      </c>
      <c r="O13" s="45">
        <f t="shared" si="2"/>
        <v>0.19749216300940439</v>
      </c>
      <c r="P13" s="11">
        <v>9</v>
      </c>
      <c r="Q13" s="10">
        <v>3.52564102564103</v>
      </c>
      <c r="R13" s="11">
        <v>11</v>
      </c>
      <c r="S13" s="10">
        <v>0.64102564102564097</v>
      </c>
      <c r="T13" s="11">
        <v>4</v>
      </c>
      <c r="U13" s="10">
        <v>1.6025641025641</v>
      </c>
      <c r="V13" s="45">
        <f t="shared" si="3"/>
        <v>7.5235109717868343E-2</v>
      </c>
      <c r="W13" s="11">
        <v>1</v>
      </c>
      <c r="X13" s="10">
        <v>0.96153846153846201</v>
      </c>
      <c r="Y13" s="11">
        <v>1</v>
      </c>
      <c r="Z13" s="10">
        <v>0.64102564102564097</v>
      </c>
      <c r="AA13" s="45">
        <f t="shared" si="4"/>
        <v>6.269592476489028E-3</v>
      </c>
      <c r="AB13" s="11">
        <v>1</v>
      </c>
      <c r="AC13" s="12">
        <v>0.64102564102564097</v>
      </c>
      <c r="AD13" s="52">
        <v>3.579310344827586</v>
      </c>
    </row>
    <row r="14" spans="1:30" x14ac:dyDescent="0.25">
      <c r="A14" s="8" t="s">
        <v>44</v>
      </c>
      <c r="B14" s="8" t="s">
        <v>44</v>
      </c>
      <c r="C14" s="14">
        <f t="shared" si="0"/>
        <v>683</v>
      </c>
      <c r="D14" s="9">
        <v>167</v>
      </c>
      <c r="E14" s="13">
        <v>29.908675799086801</v>
      </c>
      <c r="F14" s="11">
        <v>111</v>
      </c>
      <c r="G14" s="10">
        <v>16.210045662100502</v>
      </c>
      <c r="H14" s="45">
        <f t="shared" si="1"/>
        <v>0.40702781844802344</v>
      </c>
      <c r="I14" s="11">
        <v>95</v>
      </c>
      <c r="J14" s="10">
        <v>13.127853881278501</v>
      </c>
      <c r="K14" s="11">
        <v>77</v>
      </c>
      <c r="L14" s="10">
        <v>13.698630136986299</v>
      </c>
      <c r="M14" s="11">
        <v>65</v>
      </c>
      <c r="N14" s="10">
        <v>10.0456621004566</v>
      </c>
      <c r="O14" s="45">
        <f t="shared" si="2"/>
        <v>0.34699853587115664</v>
      </c>
      <c r="P14" s="11">
        <v>39</v>
      </c>
      <c r="Q14" s="10">
        <v>4.6803652968036502</v>
      </c>
      <c r="R14" s="11">
        <v>53</v>
      </c>
      <c r="S14" s="10">
        <v>6.3926940639269398</v>
      </c>
      <c r="T14" s="11">
        <v>36</v>
      </c>
      <c r="U14" s="10">
        <v>3.1963470319634699</v>
      </c>
      <c r="V14" s="45">
        <f t="shared" si="3"/>
        <v>0.18740849194729137</v>
      </c>
      <c r="W14" s="11">
        <v>12</v>
      </c>
      <c r="X14" s="10">
        <v>1.1415525114155201</v>
      </c>
      <c r="Y14" s="11">
        <v>17</v>
      </c>
      <c r="Z14" s="10">
        <v>0.79908675799086804</v>
      </c>
      <c r="AA14" s="45">
        <f t="shared" si="4"/>
        <v>4.24597364568082E-2</v>
      </c>
      <c r="AB14" s="11">
        <v>11</v>
      </c>
      <c r="AC14" s="12">
        <v>0.79908675799086804</v>
      </c>
      <c r="AD14">
        <v>3.0573938506588578</v>
      </c>
    </row>
    <row r="15" spans="1:30" x14ac:dyDescent="0.25">
      <c r="A15" s="8" t="s">
        <v>33</v>
      </c>
      <c r="B15" s="8" t="s">
        <v>45</v>
      </c>
      <c r="C15" s="14">
        <f t="shared" si="0"/>
        <v>133</v>
      </c>
      <c r="D15" s="9">
        <v>44</v>
      </c>
      <c r="E15" s="13">
        <v>23.030303030302999</v>
      </c>
      <c r="F15" s="11">
        <v>24</v>
      </c>
      <c r="G15" s="10">
        <v>13.9393939393939</v>
      </c>
      <c r="H15" s="45">
        <f t="shared" si="1"/>
        <v>0.51127819548872178</v>
      </c>
      <c r="I15" s="11">
        <v>9</v>
      </c>
      <c r="J15" s="10">
        <v>15.1515151515152</v>
      </c>
      <c r="K15" s="11">
        <v>12</v>
      </c>
      <c r="L15" s="10">
        <v>20</v>
      </c>
      <c r="M15" s="11">
        <v>10</v>
      </c>
      <c r="N15" s="10">
        <v>13.3333333333333</v>
      </c>
      <c r="O15" s="45">
        <f t="shared" si="2"/>
        <v>0.23308270676691728</v>
      </c>
      <c r="P15" s="11">
        <v>8</v>
      </c>
      <c r="Q15" s="10">
        <v>6.0606060606060597</v>
      </c>
      <c r="R15" s="11">
        <v>12</v>
      </c>
      <c r="S15" s="10">
        <v>3.6363636363636398</v>
      </c>
      <c r="T15" s="11">
        <v>2</v>
      </c>
      <c r="U15" s="10">
        <v>3.0303030303030298</v>
      </c>
      <c r="V15" s="45">
        <f t="shared" si="3"/>
        <v>0.16541353383458646</v>
      </c>
      <c r="W15" s="11">
        <v>2</v>
      </c>
      <c r="X15" s="10">
        <v>0.60606060606060597</v>
      </c>
      <c r="Y15" s="11">
        <v>6</v>
      </c>
      <c r="Z15" s="10">
        <v>0</v>
      </c>
      <c r="AA15" s="45">
        <f t="shared" si="4"/>
        <v>6.0150375939849621E-2</v>
      </c>
      <c r="AB15" s="11">
        <v>4</v>
      </c>
      <c r="AC15" s="12">
        <v>1.2121212121212099</v>
      </c>
      <c r="AD15">
        <v>3.0969924812030074</v>
      </c>
    </row>
    <row r="16" spans="1:30" x14ac:dyDescent="0.25">
      <c r="A16" s="8" t="s">
        <v>46</v>
      </c>
      <c r="B16" s="8" t="s">
        <v>46</v>
      </c>
      <c r="C16" s="14">
        <f t="shared" si="0"/>
        <v>15</v>
      </c>
      <c r="D16" s="9">
        <v>10</v>
      </c>
      <c r="E16" s="11">
        <v>42.105263157894697</v>
      </c>
      <c r="F16" s="13">
        <v>4</v>
      </c>
      <c r="G16" s="10">
        <v>0</v>
      </c>
      <c r="H16" s="45" t="e">
        <f>((E16+#REF!)/C16)</f>
        <v>#REF!</v>
      </c>
      <c r="I16" s="11">
        <v>0</v>
      </c>
      <c r="J16" s="10">
        <v>10.526315789473699</v>
      </c>
      <c r="K16" s="11">
        <v>0</v>
      </c>
      <c r="L16" s="10">
        <v>21.052631578947398</v>
      </c>
      <c r="M16" s="11">
        <v>1</v>
      </c>
      <c r="N16" s="10">
        <v>0</v>
      </c>
      <c r="O16" s="45">
        <f t="shared" si="2"/>
        <v>6.6666666666666666E-2</v>
      </c>
      <c r="P16" s="11">
        <v>0</v>
      </c>
      <c r="Q16" s="10">
        <v>5.2631578947368398</v>
      </c>
      <c r="R16" s="11">
        <v>0</v>
      </c>
      <c r="S16" s="10">
        <v>5.2631578947368398</v>
      </c>
      <c r="T16" s="11">
        <v>0</v>
      </c>
      <c r="U16" s="10">
        <v>5.2631578947368398</v>
      </c>
      <c r="V16" s="45">
        <f t="shared" si="3"/>
        <v>0</v>
      </c>
      <c r="W16" s="11">
        <v>0</v>
      </c>
      <c r="X16" s="10">
        <v>0</v>
      </c>
      <c r="Y16" s="11">
        <v>0</v>
      </c>
      <c r="Z16" s="10">
        <v>5.2631578947368398</v>
      </c>
      <c r="AA16" s="45">
        <f t="shared" si="4"/>
        <v>0</v>
      </c>
      <c r="AB16" s="11">
        <v>0</v>
      </c>
      <c r="AC16" s="12">
        <v>5.2631578947368398</v>
      </c>
      <c r="AD16">
        <v>3.8333333333333335</v>
      </c>
    </row>
    <row r="17" spans="1:30" x14ac:dyDescent="0.25">
      <c r="A17" s="8" t="s">
        <v>33</v>
      </c>
      <c r="B17" s="8" t="s">
        <v>47</v>
      </c>
      <c r="C17" s="14">
        <f t="shared" si="0"/>
        <v>158</v>
      </c>
      <c r="D17" s="9">
        <v>38</v>
      </c>
      <c r="E17" s="13">
        <v>37.037037037037003</v>
      </c>
      <c r="F17" s="11">
        <v>15</v>
      </c>
      <c r="G17" s="10">
        <v>10.493827160493799</v>
      </c>
      <c r="H17" s="45">
        <f t="shared" ref="H17:H75" si="5">((D17+F17)/C17)</f>
        <v>0.33544303797468356</v>
      </c>
      <c r="I17" s="11">
        <v>13</v>
      </c>
      <c r="J17" s="10">
        <v>8.0246913580246897</v>
      </c>
      <c r="K17" s="11">
        <v>30</v>
      </c>
      <c r="L17" s="10">
        <v>16.049382716049401</v>
      </c>
      <c r="M17" s="11">
        <v>21</v>
      </c>
      <c r="N17" s="10">
        <v>6.7901234567901199</v>
      </c>
      <c r="O17" s="45">
        <f t="shared" si="2"/>
        <v>0.4050632911392405</v>
      </c>
      <c r="P17" s="11">
        <v>16</v>
      </c>
      <c r="Q17" s="10">
        <v>4.9382716049382704</v>
      </c>
      <c r="R17" s="11">
        <v>6</v>
      </c>
      <c r="S17" s="10">
        <v>8.0246913580246897</v>
      </c>
      <c r="T17" s="11">
        <v>8</v>
      </c>
      <c r="U17" s="10">
        <v>2.4691358024691401</v>
      </c>
      <c r="V17" s="45">
        <f t="shared" si="3"/>
        <v>0.189873417721519</v>
      </c>
      <c r="W17" s="11">
        <v>0</v>
      </c>
      <c r="X17" s="10">
        <v>1.8518518518518501</v>
      </c>
      <c r="Y17" s="11">
        <v>5</v>
      </c>
      <c r="Z17" s="10">
        <v>0.61728395061728403</v>
      </c>
      <c r="AA17" s="45">
        <f t="shared" si="4"/>
        <v>3.1645569620253167E-2</v>
      </c>
      <c r="AB17" s="11">
        <v>6</v>
      </c>
      <c r="AC17" s="12">
        <v>3.7037037037037002</v>
      </c>
      <c r="AD17">
        <v>2.9398734177215191</v>
      </c>
    </row>
    <row r="18" spans="1:30" x14ac:dyDescent="0.25">
      <c r="A18" s="8" t="s">
        <v>48</v>
      </c>
      <c r="B18" s="8" t="s">
        <v>48</v>
      </c>
      <c r="C18" s="14">
        <f t="shared" si="0"/>
        <v>309</v>
      </c>
      <c r="D18" s="9">
        <v>53</v>
      </c>
      <c r="E18" s="10">
        <v>18.518518518518501</v>
      </c>
      <c r="F18" s="11">
        <v>24</v>
      </c>
      <c r="G18" s="10">
        <v>8.3333333333333304</v>
      </c>
      <c r="H18" s="45">
        <f t="shared" si="5"/>
        <v>0.24919093851132687</v>
      </c>
      <c r="I18" s="11">
        <v>31</v>
      </c>
      <c r="J18" s="10">
        <v>8.3333333333333304</v>
      </c>
      <c r="K18" s="11">
        <v>36</v>
      </c>
      <c r="L18" s="10">
        <v>13.8888888888889</v>
      </c>
      <c r="M18" s="11">
        <v>34</v>
      </c>
      <c r="N18" s="10">
        <v>10.185185185185199</v>
      </c>
      <c r="O18" s="45">
        <f t="shared" si="2"/>
        <v>0.32686084142394822</v>
      </c>
      <c r="P18" s="11">
        <v>25</v>
      </c>
      <c r="Q18" s="10">
        <v>9.2592592592592595</v>
      </c>
      <c r="R18" s="11">
        <v>41</v>
      </c>
      <c r="S18" s="10">
        <v>10.185185185185199</v>
      </c>
      <c r="T18" s="11">
        <v>21</v>
      </c>
      <c r="U18" s="10">
        <v>6.4814814814814801</v>
      </c>
      <c r="V18" s="45">
        <f t="shared" si="3"/>
        <v>0.28155339805825241</v>
      </c>
      <c r="W18" s="11">
        <v>17</v>
      </c>
      <c r="X18" s="10">
        <v>3.3950617283950599</v>
      </c>
      <c r="Y18" s="11">
        <v>13</v>
      </c>
      <c r="Z18" s="10">
        <v>5.2469135802469102</v>
      </c>
      <c r="AA18" s="45">
        <f t="shared" si="4"/>
        <v>9.7087378640776698E-2</v>
      </c>
      <c r="AB18" s="11">
        <v>14</v>
      </c>
      <c r="AC18" s="12">
        <v>6.1728395061728403</v>
      </c>
      <c r="AD18">
        <v>2.6317152103559871</v>
      </c>
    </row>
    <row r="19" spans="1:30" x14ac:dyDescent="0.25">
      <c r="A19" s="8" t="s">
        <v>39</v>
      </c>
      <c r="B19" s="8" t="s">
        <v>49</v>
      </c>
      <c r="C19" s="14">
        <f t="shared" si="0"/>
        <v>17</v>
      </c>
      <c r="D19" s="9">
        <v>5</v>
      </c>
      <c r="E19" s="10">
        <v>28.947368421052602</v>
      </c>
      <c r="F19" s="11">
        <v>3</v>
      </c>
      <c r="G19" s="10">
        <v>7.8947368421052602</v>
      </c>
      <c r="H19" s="45">
        <f t="shared" si="5"/>
        <v>0.47058823529411764</v>
      </c>
      <c r="I19" s="11">
        <v>1</v>
      </c>
      <c r="J19" s="10">
        <v>18.421052631578899</v>
      </c>
      <c r="K19" s="11">
        <v>2</v>
      </c>
      <c r="L19" s="10">
        <v>15.789473684210501</v>
      </c>
      <c r="M19" s="11">
        <v>1</v>
      </c>
      <c r="N19" s="10">
        <v>10.526315789473699</v>
      </c>
      <c r="O19" s="45">
        <f t="shared" si="2"/>
        <v>0.23529411764705882</v>
      </c>
      <c r="P19" s="11">
        <v>2</v>
      </c>
      <c r="Q19" s="10">
        <v>0</v>
      </c>
      <c r="R19" s="11">
        <v>1</v>
      </c>
      <c r="S19" s="10">
        <v>2.6315789473684199</v>
      </c>
      <c r="T19" s="11">
        <v>0</v>
      </c>
      <c r="U19" s="10">
        <v>7.8947368421052602</v>
      </c>
      <c r="V19" s="45">
        <f t="shared" si="3"/>
        <v>0.17647058823529413</v>
      </c>
      <c r="W19" s="11">
        <v>0</v>
      </c>
      <c r="X19" s="10">
        <v>0</v>
      </c>
      <c r="Y19" s="11">
        <v>0</v>
      </c>
      <c r="Z19" s="10">
        <v>2.6315789473684199</v>
      </c>
      <c r="AA19" s="45">
        <f t="shared" si="4"/>
        <v>0</v>
      </c>
      <c r="AB19" s="11">
        <v>2</v>
      </c>
      <c r="AC19" s="12">
        <v>5.2631578947368398</v>
      </c>
      <c r="AD19">
        <v>2.9235294117647057</v>
      </c>
    </row>
    <row r="20" spans="1:30" x14ac:dyDescent="0.25">
      <c r="A20" s="8" t="s">
        <v>51</v>
      </c>
      <c r="B20" s="8" t="s">
        <v>52</v>
      </c>
      <c r="C20" s="14">
        <f t="shared" si="0"/>
        <v>179</v>
      </c>
      <c r="D20" s="9">
        <v>43</v>
      </c>
      <c r="E20" s="10">
        <v>30</v>
      </c>
      <c r="F20" s="11">
        <v>27</v>
      </c>
      <c r="G20" s="10">
        <v>10</v>
      </c>
      <c r="H20" s="45">
        <f t="shared" si="5"/>
        <v>0.39106145251396646</v>
      </c>
      <c r="I20" s="11">
        <v>10</v>
      </c>
      <c r="J20" s="10">
        <v>6.1538461538461497</v>
      </c>
      <c r="K20" s="11">
        <v>20</v>
      </c>
      <c r="L20" s="10">
        <v>17.692307692307701</v>
      </c>
      <c r="M20" s="11">
        <v>17</v>
      </c>
      <c r="N20" s="10">
        <v>6.1538461538461497</v>
      </c>
      <c r="O20" s="45">
        <f t="shared" si="2"/>
        <v>0.26256983240223464</v>
      </c>
      <c r="P20" s="11">
        <v>12</v>
      </c>
      <c r="Q20" s="10">
        <v>3.8461538461538498</v>
      </c>
      <c r="R20" s="11">
        <v>23</v>
      </c>
      <c r="S20" s="10">
        <v>3.8461538461538498</v>
      </c>
      <c r="T20" s="11">
        <v>6</v>
      </c>
      <c r="U20" s="10">
        <v>5.3846153846153904</v>
      </c>
      <c r="V20" s="45">
        <f t="shared" si="3"/>
        <v>0.22905027932960895</v>
      </c>
      <c r="W20" s="11">
        <v>0</v>
      </c>
      <c r="X20" s="10">
        <v>0.76923076923076905</v>
      </c>
      <c r="Y20" s="11">
        <v>9</v>
      </c>
      <c r="Z20" s="10">
        <v>8.4615384615384599</v>
      </c>
      <c r="AA20" s="45">
        <f t="shared" si="4"/>
        <v>5.027932960893855E-2</v>
      </c>
      <c r="AB20" s="11">
        <v>12</v>
      </c>
      <c r="AC20" s="12">
        <v>7.6923076923076898</v>
      </c>
      <c r="AD20">
        <v>2.8134078212290503</v>
      </c>
    </row>
    <row r="21" spans="1:30" x14ac:dyDescent="0.25">
      <c r="A21" s="8" t="s">
        <v>53</v>
      </c>
      <c r="B21" s="8" t="s">
        <v>54</v>
      </c>
      <c r="C21" s="14">
        <f t="shared" si="0"/>
        <v>403</v>
      </c>
      <c r="D21" s="9">
        <v>238</v>
      </c>
      <c r="E21" s="10">
        <v>47.506561679790003</v>
      </c>
      <c r="F21" s="11">
        <v>74</v>
      </c>
      <c r="G21" s="10">
        <v>24.146981627296601</v>
      </c>
      <c r="H21" s="45">
        <f t="shared" si="5"/>
        <v>0.77419354838709675</v>
      </c>
      <c r="I21" s="11">
        <v>30</v>
      </c>
      <c r="J21" s="10">
        <v>8.9238845144357004</v>
      </c>
      <c r="K21" s="11">
        <v>29</v>
      </c>
      <c r="L21" s="10">
        <v>8.1364829396325504</v>
      </c>
      <c r="M21" s="11">
        <v>14</v>
      </c>
      <c r="N21" s="10">
        <v>4.4619422572178502</v>
      </c>
      <c r="O21" s="45">
        <f t="shared" si="2"/>
        <v>0.18114143920595532</v>
      </c>
      <c r="P21" s="11">
        <v>2</v>
      </c>
      <c r="Q21" s="10">
        <v>0.78740157480314998</v>
      </c>
      <c r="R21" s="11">
        <v>1</v>
      </c>
      <c r="S21" s="10">
        <v>2.6246719160105001</v>
      </c>
      <c r="T21" s="11">
        <v>6</v>
      </c>
      <c r="U21" s="10">
        <v>0.78740157480314998</v>
      </c>
      <c r="V21" s="45">
        <f t="shared" si="3"/>
        <v>2.2332506203473945E-2</v>
      </c>
      <c r="W21" s="11">
        <v>2</v>
      </c>
      <c r="X21" s="10">
        <v>0.26246719160104998</v>
      </c>
      <c r="Y21" s="11">
        <v>1</v>
      </c>
      <c r="Z21" s="10">
        <v>1.31233595800525</v>
      </c>
      <c r="AA21" s="45">
        <f t="shared" si="4"/>
        <v>7.4441687344913151E-3</v>
      </c>
      <c r="AB21" s="11">
        <v>6</v>
      </c>
      <c r="AC21" s="12">
        <v>1.0498687664041999</v>
      </c>
      <c r="AD21">
        <v>3.6476426799007444</v>
      </c>
    </row>
    <row r="22" spans="1:30" x14ac:dyDescent="0.25">
      <c r="A22" s="8" t="s">
        <v>51</v>
      </c>
      <c r="B22" s="8" t="s">
        <v>55</v>
      </c>
      <c r="C22" s="14">
        <f t="shared" si="0"/>
        <v>29</v>
      </c>
      <c r="D22" s="9">
        <v>21</v>
      </c>
      <c r="E22" s="10">
        <v>53.3333333333333</v>
      </c>
      <c r="F22" s="11">
        <v>4</v>
      </c>
      <c r="G22" s="10">
        <v>0</v>
      </c>
      <c r="H22" s="45">
        <f t="shared" si="5"/>
        <v>0.86206896551724133</v>
      </c>
      <c r="I22" s="11">
        <v>0</v>
      </c>
      <c r="J22" s="10">
        <v>0</v>
      </c>
      <c r="K22" s="11">
        <v>1</v>
      </c>
      <c r="L22" s="10">
        <v>26.6666666666667</v>
      </c>
      <c r="M22" s="11">
        <v>1</v>
      </c>
      <c r="N22" s="10">
        <v>6.6666666666666696</v>
      </c>
      <c r="O22" s="45">
        <f t="shared" si="2"/>
        <v>6.8965517241379309E-2</v>
      </c>
      <c r="P22" s="11">
        <v>1</v>
      </c>
      <c r="Q22" s="10">
        <v>0</v>
      </c>
      <c r="R22" s="11">
        <v>0</v>
      </c>
      <c r="S22" s="10">
        <v>6.6666666666666696</v>
      </c>
      <c r="T22" s="11">
        <v>1</v>
      </c>
      <c r="U22" s="10">
        <v>0</v>
      </c>
      <c r="V22" s="45">
        <f t="shared" si="3"/>
        <v>6.8965517241379309E-2</v>
      </c>
      <c r="W22" s="11">
        <v>0</v>
      </c>
      <c r="X22" s="10">
        <v>0</v>
      </c>
      <c r="Y22" s="11">
        <v>0</v>
      </c>
      <c r="Z22" s="10">
        <v>0</v>
      </c>
      <c r="AA22" s="45">
        <f t="shared" si="4"/>
        <v>0</v>
      </c>
      <c r="AB22" s="11">
        <v>0</v>
      </c>
      <c r="AC22" s="12">
        <v>6.6666666666666696</v>
      </c>
      <c r="AD22">
        <v>3.7413793103448274</v>
      </c>
    </row>
    <row r="23" spans="1:30" x14ac:dyDescent="0.25">
      <c r="A23" s="8" t="s">
        <v>56</v>
      </c>
      <c r="B23" s="8" t="s">
        <v>56</v>
      </c>
      <c r="C23" s="14">
        <f t="shared" si="0"/>
        <v>761</v>
      </c>
      <c r="D23" s="9">
        <v>302</v>
      </c>
      <c r="E23" s="10">
        <v>41.828254847645397</v>
      </c>
      <c r="F23" s="11">
        <v>84</v>
      </c>
      <c r="G23" s="10">
        <v>10.387811634348999</v>
      </c>
      <c r="H23" s="45">
        <f t="shared" si="5"/>
        <v>0.50722733245729301</v>
      </c>
      <c r="I23" s="11">
        <v>61</v>
      </c>
      <c r="J23" s="10">
        <v>10.803324099723</v>
      </c>
      <c r="K23" s="11">
        <v>72</v>
      </c>
      <c r="L23" s="10">
        <v>7.75623268698061</v>
      </c>
      <c r="M23" s="11">
        <v>52</v>
      </c>
      <c r="N23" s="10">
        <v>6.2326869806094196</v>
      </c>
      <c r="O23" s="45">
        <f t="shared" si="2"/>
        <v>0.24310118265440211</v>
      </c>
      <c r="P23" s="11">
        <v>38</v>
      </c>
      <c r="Q23" s="10">
        <v>2.6315789473684199</v>
      </c>
      <c r="R23" s="11">
        <v>43</v>
      </c>
      <c r="S23" s="10">
        <v>6.64819944598338</v>
      </c>
      <c r="T23" s="11">
        <v>23</v>
      </c>
      <c r="U23" s="10">
        <v>2.6315789473684199</v>
      </c>
      <c r="V23" s="45">
        <f t="shared" si="3"/>
        <v>0.13666228646517739</v>
      </c>
      <c r="W23" s="11">
        <v>19</v>
      </c>
      <c r="X23" s="10">
        <v>2.0775623268698098</v>
      </c>
      <c r="Y23" s="11">
        <v>20</v>
      </c>
      <c r="Z23" s="10">
        <v>3.0470914127423798</v>
      </c>
      <c r="AA23" s="45">
        <f t="shared" si="4"/>
        <v>5.1248357424441525E-2</v>
      </c>
      <c r="AB23" s="11">
        <v>47</v>
      </c>
      <c r="AC23" s="12">
        <v>5.9556786703601103</v>
      </c>
      <c r="AD23">
        <v>3.0666228646517739</v>
      </c>
    </row>
    <row r="24" spans="1:30" x14ac:dyDescent="0.25">
      <c r="A24" s="8"/>
      <c r="B24" s="8" t="s">
        <v>57</v>
      </c>
      <c r="C24" s="14"/>
      <c r="D24" s="9">
        <v>10</v>
      </c>
      <c r="E24" s="10"/>
      <c r="F24" s="11">
        <v>2</v>
      </c>
      <c r="G24" s="10"/>
      <c r="H24" s="45"/>
      <c r="I24" s="11">
        <v>1</v>
      </c>
      <c r="J24" s="10"/>
      <c r="K24" s="11">
        <v>0</v>
      </c>
      <c r="L24" s="10"/>
      <c r="M24" s="11">
        <v>0</v>
      </c>
      <c r="N24" s="10"/>
      <c r="O24" s="45"/>
      <c r="P24" s="11">
        <v>0</v>
      </c>
      <c r="Q24" s="10"/>
      <c r="R24" s="11">
        <v>0</v>
      </c>
      <c r="S24" s="10"/>
      <c r="T24" s="11">
        <v>0</v>
      </c>
      <c r="U24" s="10"/>
      <c r="V24" s="45"/>
      <c r="W24" s="11">
        <v>0</v>
      </c>
      <c r="X24" s="10"/>
      <c r="Y24" s="11">
        <v>0</v>
      </c>
      <c r="Z24" s="10"/>
      <c r="AA24" s="45"/>
      <c r="AB24" s="11">
        <v>0</v>
      </c>
      <c r="AC24" s="12"/>
      <c r="AD24">
        <v>3.9</v>
      </c>
    </row>
    <row r="25" spans="1:30" x14ac:dyDescent="0.25">
      <c r="A25" s="8"/>
      <c r="B25" s="8" t="s">
        <v>60</v>
      </c>
      <c r="C25" s="14"/>
      <c r="D25" s="9">
        <v>23</v>
      </c>
      <c r="E25" s="10"/>
      <c r="F25" s="11">
        <v>9</v>
      </c>
      <c r="G25" s="10"/>
      <c r="H25" s="45"/>
      <c r="I25" s="11">
        <v>5</v>
      </c>
      <c r="J25" s="10"/>
      <c r="K25" s="11">
        <v>7</v>
      </c>
      <c r="L25" s="10"/>
      <c r="M25" s="11">
        <v>6</v>
      </c>
      <c r="N25" s="10"/>
      <c r="O25" s="45"/>
      <c r="P25" s="11">
        <v>3</v>
      </c>
      <c r="Q25" s="10"/>
      <c r="R25" s="11">
        <v>8</v>
      </c>
      <c r="S25" s="10"/>
      <c r="T25" s="11">
        <v>1</v>
      </c>
      <c r="U25" s="10"/>
      <c r="V25" s="45"/>
      <c r="W25" s="11">
        <v>1</v>
      </c>
      <c r="X25" s="10"/>
      <c r="Y25" s="11">
        <v>1</v>
      </c>
      <c r="Z25" s="10"/>
      <c r="AA25" s="45"/>
      <c r="AB25" s="11">
        <v>4</v>
      </c>
      <c r="AC25" s="12"/>
      <c r="AD25">
        <v>3.0279411764705881</v>
      </c>
    </row>
    <row r="26" spans="1:30" x14ac:dyDescent="0.25">
      <c r="A26" s="8" t="s">
        <v>53</v>
      </c>
      <c r="B26" s="8" t="s">
        <v>61</v>
      </c>
      <c r="C26" s="14">
        <f t="shared" si="0"/>
        <v>136</v>
      </c>
      <c r="D26" s="9">
        <v>75</v>
      </c>
      <c r="E26" s="10">
        <v>72.680412371133997</v>
      </c>
      <c r="F26" s="11">
        <v>26</v>
      </c>
      <c r="G26" s="10">
        <v>7.7319587628865998</v>
      </c>
      <c r="H26" s="45">
        <f t="shared" si="5"/>
        <v>0.74264705882352944</v>
      </c>
      <c r="I26" s="11">
        <v>12</v>
      </c>
      <c r="J26" s="10">
        <v>1.5463917525773201</v>
      </c>
      <c r="K26" s="11">
        <v>8</v>
      </c>
      <c r="L26" s="10">
        <v>9.7938144329896897</v>
      </c>
      <c r="M26" s="11">
        <v>5</v>
      </c>
      <c r="N26" s="10">
        <v>2.5773195876288701</v>
      </c>
      <c r="O26" s="45">
        <f t="shared" si="2"/>
        <v>0.18382352941176472</v>
      </c>
      <c r="P26" s="11">
        <v>3</v>
      </c>
      <c r="Q26" s="10">
        <v>0.51546391752577303</v>
      </c>
      <c r="R26" s="11">
        <v>1</v>
      </c>
      <c r="S26" s="10">
        <v>1.5463917525773201</v>
      </c>
      <c r="T26" s="11">
        <v>4</v>
      </c>
      <c r="U26" s="10">
        <v>0.51546391752577303</v>
      </c>
      <c r="V26" s="45">
        <f t="shared" si="3"/>
        <v>5.8823529411764705E-2</v>
      </c>
      <c r="W26" s="11">
        <v>1</v>
      </c>
      <c r="X26" s="10">
        <v>0</v>
      </c>
      <c r="Y26" s="11">
        <v>0</v>
      </c>
      <c r="Z26" s="10">
        <v>0</v>
      </c>
      <c r="AA26" s="45">
        <f t="shared" si="4"/>
        <v>7.3529411764705881E-3</v>
      </c>
      <c r="AB26" s="11">
        <v>1</v>
      </c>
      <c r="AC26" s="12">
        <v>3.0927835051546402</v>
      </c>
      <c r="AD26">
        <v>3.6051470588235293</v>
      </c>
    </row>
    <row r="27" spans="1:30" x14ac:dyDescent="0.25">
      <c r="A27" s="8" t="s">
        <v>33</v>
      </c>
      <c r="B27" s="8" t="s">
        <v>62</v>
      </c>
      <c r="C27" s="14">
        <f t="shared" si="0"/>
        <v>100</v>
      </c>
      <c r="D27" s="9">
        <v>20</v>
      </c>
      <c r="E27" s="13">
        <v>12.698412698412699</v>
      </c>
      <c r="F27" s="11">
        <v>17</v>
      </c>
      <c r="G27" s="10">
        <v>20.634920634920601</v>
      </c>
      <c r="H27" s="45">
        <f t="shared" si="5"/>
        <v>0.37</v>
      </c>
      <c r="I27" s="11">
        <v>8</v>
      </c>
      <c r="J27" s="10">
        <v>13.492063492063499</v>
      </c>
      <c r="K27" s="11">
        <v>11</v>
      </c>
      <c r="L27" s="10">
        <v>13.492063492063499</v>
      </c>
      <c r="M27" s="11">
        <v>11</v>
      </c>
      <c r="N27" s="10">
        <v>4.7619047619047601</v>
      </c>
      <c r="O27" s="45">
        <f t="shared" si="2"/>
        <v>0.3</v>
      </c>
      <c r="P27" s="11">
        <v>6</v>
      </c>
      <c r="Q27" s="10">
        <v>9.5238095238095202</v>
      </c>
      <c r="R27" s="11">
        <v>2</v>
      </c>
      <c r="S27" s="10">
        <v>10.3174603174603</v>
      </c>
      <c r="T27" s="11">
        <v>3</v>
      </c>
      <c r="U27" s="10">
        <v>4.7619047619047601</v>
      </c>
      <c r="V27" s="45">
        <f t="shared" si="3"/>
        <v>0.11</v>
      </c>
      <c r="W27" s="11">
        <v>5</v>
      </c>
      <c r="X27" s="10">
        <v>2.38095238095238</v>
      </c>
      <c r="Y27" s="11">
        <v>9</v>
      </c>
      <c r="Z27" s="10">
        <v>3.17460317460317</v>
      </c>
      <c r="AA27" s="45">
        <f t="shared" si="4"/>
        <v>0.14000000000000001</v>
      </c>
      <c r="AB27" s="11">
        <v>8</v>
      </c>
      <c r="AC27" s="12">
        <v>4.7619047619047601</v>
      </c>
      <c r="AD27">
        <v>2.7040000000000002</v>
      </c>
    </row>
    <row r="28" spans="1:30" x14ac:dyDescent="0.25">
      <c r="A28" s="8" t="s">
        <v>63</v>
      </c>
      <c r="B28" s="8" t="s">
        <v>63</v>
      </c>
      <c r="C28" s="14">
        <f t="shared" si="0"/>
        <v>415</v>
      </c>
      <c r="D28" s="9">
        <v>93</v>
      </c>
      <c r="E28" s="10">
        <v>16.633663366336599</v>
      </c>
      <c r="F28" s="11">
        <v>47</v>
      </c>
      <c r="G28" s="10">
        <v>16.237623762376199</v>
      </c>
      <c r="H28" s="45">
        <f t="shared" si="5"/>
        <v>0.33734939759036142</v>
      </c>
      <c r="I28" s="11">
        <v>32</v>
      </c>
      <c r="J28" s="10">
        <v>12.673267326732701</v>
      </c>
      <c r="K28" s="11">
        <v>61</v>
      </c>
      <c r="L28" s="10">
        <v>14.8514851485149</v>
      </c>
      <c r="M28" s="11">
        <v>47</v>
      </c>
      <c r="N28" s="10">
        <v>7.9207920792079198</v>
      </c>
      <c r="O28" s="45">
        <f t="shared" si="2"/>
        <v>0.33734939759036142</v>
      </c>
      <c r="P28" s="11">
        <v>27</v>
      </c>
      <c r="Q28" s="10">
        <v>8.1188118811881207</v>
      </c>
      <c r="R28" s="11">
        <v>34</v>
      </c>
      <c r="S28" s="10">
        <v>8.5148514851485206</v>
      </c>
      <c r="T28" s="11">
        <v>21</v>
      </c>
      <c r="U28" s="10">
        <v>3.3663366336633702</v>
      </c>
      <c r="V28" s="45">
        <f t="shared" si="3"/>
        <v>0.19759036144578312</v>
      </c>
      <c r="W28" s="11">
        <v>14</v>
      </c>
      <c r="X28" s="10">
        <v>3.56435643564356</v>
      </c>
      <c r="Y28" s="11">
        <v>20</v>
      </c>
      <c r="Z28" s="10">
        <v>3.3663366336633702</v>
      </c>
      <c r="AA28" s="45">
        <f t="shared" si="4"/>
        <v>8.1927710843373497E-2</v>
      </c>
      <c r="AB28" s="11">
        <v>19</v>
      </c>
      <c r="AC28" s="12">
        <v>4.7524752475247496</v>
      </c>
      <c r="AD28">
        <v>2.8081927710843373</v>
      </c>
    </row>
    <row r="29" spans="1:30" x14ac:dyDescent="0.25">
      <c r="A29" s="8" t="s">
        <v>64</v>
      </c>
      <c r="B29" s="8" t="s">
        <v>65</v>
      </c>
      <c r="C29" s="14">
        <f t="shared" si="0"/>
        <v>64</v>
      </c>
      <c r="D29" s="15">
        <v>43</v>
      </c>
      <c r="E29" s="10">
        <v>55.714285714285701</v>
      </c>
      <c r="F29" s="11">
        <v>12</v>
      </c>
      <c r="G29" s="10">
        <v>20</v>
      </c>
      <c r="H29" s="45">
        <f t="shared" si="5"/>
        <v>0.859375</v>
      </c>
      <c r="I29" s="11">
        <v>1</v>
      </c>
      <c r="J29" s="10">
        <v>10</v>
      </c>
      <c r="K29" s="11">
        <v>5</v>
      </c>
      <c r="L29" s="10">
        <v>10</v>
      </c>
      <c r="M29" s="11">
        <v>1</v>
      </c>
      <c r="N29" s="10">
        <v>1.4285714285714299</v>
      </c>
      <c r="O29" s="45">
        <f t="shared" si="2"/>
        <v>0.109375</v>
      </c>
      <c r="P29" s="11">
        <v>0</v>
      </c>
      <c r="Q29" s="10">
        <v>0</v>
      </c>
      <c r="R29" s="11">
        <v>1</v>
      </c>
      <c r="S29" s="10">
        <v>0</v>
      </c>
      <c r="T29" s="11">
        <v>1</v>
      </c>
      <c r="U29" s="10">
        <v>1.4285714285714299</v>
      </c>
      <c r="V29" s="45">
        <f t="shared" si="3"/>
        <v>3.125E-2</v>
      </c>
      <c r="W29" s="11">
        <v>0</v>
      </c>
      <c r="X29" s="10">
        <v>0</v>
      </c>
      <c r="Y29" s="11">
        <v>0</v>
      </c>
      <c r="Z29" s="10">
        <v>1.4285714285714299</v>
      </c>
      <c r="AA29" s="45">
        <f t="shared" si="4"/>
        <v>0</v>
      </c>
      <c r="AB29" s="11">
        <v>0</v>
      </c>
      <c r="AC29" s="12">
        <v>0</v>
      </c>
      <c r="AD29">
        <v>3.7671874999999999</v>
      </c>
    </row>
    <row r="30" spans="1:30" x14ac:dyDescent="0.25">
      <c r="A30" s="8" t="s">
        <v>66</v>
      </c>
      <c r="B30" s="8" t="s">
        <v>67</v>
      </c>
      <c r="C30" s="14">
        <f t="shared" si="0"/>
        <v>412</v>
      </c>
      <c r="D30" s="15">
        <v>242</v>
      </c>
      <c r="E30" s="10">
        <v>63.346613545816702</v>
      </c>
      <c r="F30" s="11">
        <v>82</v>
      </c>
      <c r="G30" s="10">
        <v>18.924302788844599</v>
      </c>
      <c r="H30" s="45">
        <f t="shared" si="5"/>
        <v>0.78640776699029125</v>
      </c>
      <c r="I30" s="11">
        <v>21</v>
      </c>
      <c r="J30" s="10">
        <v>5.7768924302788802</v>
      </c>
      <c r="K30" s="11">
        <v>27</v>
      </c>
      <c r="L30" s="10">
        <v>4.1832669322709197</v>
      </c>
      <c r="M30" s="11">
        <v>14</v>
      </c>
      <c r="N30" s="10">
        <v>3.58565737051793</v>
      </c>
      <c r="O30" s="45">
        <f t="shared" si="2"/>
        <v>0.15048543689320387</v>
      </c>
      <c r="P30" s="11">
        <v>2</v>
      </c>
      <c r="Q30" s="10">
        <v>0.59760956175298796</v>
      </c>
      <c r="R30" s="11">
        <v>5</v>
      </c>
      <c r="S30" s="10">
        <v>0.59760956175298796</v>
      </c>
      <c r="T30" s="11">
        <v>4</v>
      </c>
      <c r="U30" s="10">
        <v>0.59760956175298796</v>
      </c>
      <c r="V30" s="45">
        <f t="shared" si="3"/>
        <v>2.6699029126213591E-2</v>
      </c>
      <c r="W30" s="11">
        <v>1</v>
      </c>
      <c r="X30" s="10">
        <v>0.39840637450199201</v>
      </c>
      <c r="Y30" s="11">
        <v>1</v>
      </c>
      <c r="Z30" s="10">
        <v>0.19920318725099601</v>
      </c>
      <c r="AA30" s="45">
        <f t="shared" si="4"/>
        <v>4.8543689320388345E-3</v>
      </c>
      <c r="AB30" s="11">
        <v>13</v>
      </c>
      <c r="AC30" s="12">
        <v>1.7928286852589601</v>
      </c>
      <c r="AD30">
        <v>3.6</v>
      </c>
    </row>
    <row r="31" spans="1:30" x14ac:dyDescent="0.25">
      <c r="A31" s="8" t="s">
        <v>68</v>
      </c>
      <c r="B31" s="8" t="s">
        <v>69</v>
      </c>
      <c r="C31" s="14">
        <f t="shared" si="0"/>
        <v>370</v>
      </c>
      <c r="D31" s="9">
        <v>91</v>
      </c>
      <c r="E31" s="10">
        <v>25.563909774436102</v>
      </c>
      <c r="F31" s="11">
        <v>51</v>
      </c>
      <c r="G31" s="10">
        <v>15.789473684210501</v>
      </c>
      <c r="H31" s="45">
        <f t="shared" si="5"/>
        <v>0.38378378378378381</v>
      </c>
      <c r="I31" s="11">
        <v>31</v>
      </c>
      <c r="J31" s="10">
        <v>10.275689223057601</v>
      </c>
      <c r="K31" s="11">
        <v>60</v>
      </c>
      <c r="L31" s="10">
        <v>19.2982456140351</v>
      </c>
      <c r="M31" s="11">
        <v>31</v>
      </c>
      <c r="N31" s="10">
        <v>8.2706766917293209</v>
      </c>
      <c r="O31" s="45">
        <f t="shared" si="2"/>
        <v>0.32972972972972975</v>
      </c>
      <c r="P31" s="11">
        <v>23</v>
      </c>
      <c r="Q31" s="10">
        <v>6.51629072681704</v>
      </c>
      <c r="R31" s="11">
        <v>27</v>
      </c>
      <c r="S31" s="10">
        <v>5.2631578947368398</v>
      </c>
      <c r="T31" s="11">
        <v>18</v>
      </c>
      <c r="U31" s="10">
        <v>2.0050125313283198</v>
      </c>
      <c r="V31" s="45">
        <f t="shared" si="3"/>
        <v>0.18378378378378379</v>
      </c>
      <c r="W31" s="11">
        <v>9</v>
      </c>
      <c r="X31" s="10">
        <v>1.5037593984962401</v>
      </c>
      <c r="Y31" s="11">
        <v>18</v>
      </c>
      <c r="Z31" s="10">
        <v>3.0075187969924801</v>
      </c>
      <c r="AA31" s="45">
        <f t="shared" si="4"/>
        <v>7.2972972972972977E-2</v>
      </c>
      <c r="AB31" s="11">
        <v>11</v>
      </c>
      <c r="AC31" s="12">
        <v>2.5062656641604</v>
      </c>
      <c r="AD31">
        <v>2.9348648648648648</v>
      </c>
    </row>
    <row r="32" spans="1:30" x14ac:dyDescent="0.25">
      <c r="A32" s="8" t="s">
        <v>53</v>
      </c>
      <c r="B32" s="8" t="s">
        <v>70</v>
      </c>
      <c r="C32" s="14">
        <f t="shared" si="0"/>
        <v>882</v>
      </c>
      <c r="D32" s="9">
        <v>316</v>
      </c>
      <c r="E32" s="10">
        <v>35.789473684210499</v>
      </c>
      <c r="F32" s="11">
        <v>133</v>
      </c>
      <c r="G32" s="10">
        <v>19.138755980861198</v>
      </c>
      <c r="H32" s="45">
        <f t="shared" si="5"/>
        <v>0.50907029478458055</v>
      </c>
      <c r="I32" s="11">
        <v>101</v>
      </c>
      <c r="J32" s="10">
        <v>14.449760765550201</v>
      </c>
      <c r="K32" s="11">
        <v>104</v>
      </c>
      <c r="L32" s="10">
        <v>11.3875598086124</v>
      </c>
      <c r="M32" s="11">
        <v>51</v>
      </c>
      <c r="N32" s="10">
        <v>5.2631578947368398</v>
      </c>
      <c r="O32" s="45">
        <f t="shared" si="2"/>
        <v>0.29024943310657597</v>
      </c>
      <c r="P32" s="11">
        <v>47</v>
      </c>
      <c r="Q32" s="10">
        <v>4.5933014354067003</v>
      </c>
      <c r="R32" s="11">
        <v>55</v>
      </c>
      <c r="S32" s="10">
        <v>3.1578947368421102</v>
      </c>
      <c r="T32" s="11">
        <v>20</v>
      </c>
      <c r="U32" s="10">
        <v>0.95693779904306198</v>
      </c>
      <c r="V32" s="45">
        <f t="shared" si="3"/>
        <v>0.1383219954648526</v>
      </c>
      <c r="W32" s="11">
        <v>9</v>
      </c>
      <c r="X32" s="10">
        <v>0.57416267942583699</v>
      </c>
      <c r="Y32" s="11">
        <v>14</v>
      </c>
      <c r="Z32" s="10">
        <v>1.14832535885167</v>
      </c>
      <c r="AA32" s="45">
        <f t="shared" si="4"/>
        <v>2.6077097505668934E-2</v>
      </c>
      <c r="AB32" s="11">
        <v>32</v>
      </c>
      <c r="AC32" s="12">
        <v>3.54066985645933</v>
      </c>
      <c r="AD32">
        <v>3.1937641723356007</v>
      </c>
    </row>
    <row r="33" spans="1:30" x14ac:dyDescent="0.25">
      <c r="A33" s="8" t="s">
        <v>33</v>
      </c>
      <c r="B33" s="8" t="s">
        <v>71</v>
      </c>
      <c r="C33" s="14">
        <f t="shared" si="0"/>
        <v>101</v>
      </c>
      <c r="D33" s="9">
        <v>49</v>
      </c>
      <c r="E33" s="10">
        <v>42.96875</v>
      </c>
      <c r="F33" s="11">
        <v>16</v>
      </c>
      <c r="G33" s="10">
        <v>14.0625</v>
      </c>
      <c r="H33" s="45">
        <f t="shared" si="5"/>
        <v>0.64356435643564358</v>
      </c>
      <c r="I33" s="11">
        <v>10</v>
      </c>
      <c r="J33" s="10">
        <v>11.71875</v>
      </c>
      <c r="K33" s="11">
        <v>8</v>
      </c>
      <c r="L33" s="10">
        <v>16.40625</v>
      </c>
      <c r="M33" s="11">
        <v>3</v>
      </c>
      <c r="N33" s="10">
        <v>3.125</v>
      </c>
      <c r="O33" s="45">
        <f t="shared" si="2"/>
        <v>0.20792079207920791</v>
      </c>
      <c r="P33" s="11">
        <v>3</v>
      </c>
      <c r="Q33" s="10">
        <v>1.5625</v>
      </c>
      <c r="R33" s="11">
        <v>6</v>
      </c>
      <c r="S33" s="10">
        <v>4.6875</v>
      </c>
      <c r="T33" s="11">
        <v>1</v>
      </c>
      <c r="U33" s="10">
        <v>0.78125</v>
      </c>
      <c r="V33" s="45">
        <f t="shared" si="3"/>
        <v>9.9009900990099015E-2</v>
      </c>
      <c r="W33" s="11">
        <v>0</v>
      </c>
      <c r="X33" s="10">
        <v>1.5625</v>
      </c>
      <c r="Y33" s="11">
        <v>1</v>
      </c>
      <c r="Z33" s="10">
        <v>2.34375</v>
      </c>
      <c r="AA33" s="45">
        <f t="shared" si="4"/>
        <v>9.9009900990099011E-3</v>
      </c>
      <c r="AB33" s="11">
        <v>4</v>
      </c>
      <c r="AC33" s="12">
        <v>0.78125</v>
      </c>
      <c r="AD33">
        <v>3.385148514851485</v>
      </c>
    </row>
    <row r="34" spans="1:30" x14ac:dyDescent="0.25">
      <c r="A34" s="8" t="s">
        <v>39</v>
      </c>
      <c r="B34" s="8" t="s">
        <v>72</v>
      </c>
      <c r="C34" s="14">
        <f t="shared" si="0"/>
        <v>99</v>
      </c>
      <c r="D34" s="9">
        <v>11</v>
      </c>
      <c r="E34" s="10">
        <v>13.3333333333333</v>
      </c>
      <c r="F34" s="11">
        <v>11</v>
      </c>
      <c r="G34" s="10">
        <v>10.8333333333333</v>
      </c>
      <c r="H34" s="45">
        <f t="shared" si="5"/>
        <v>0.22222222222222221</v>
      </c>
      <c r="I34" s="11">
        <v>8</v>
      </c>
      <c r="J34" s="10">
        <v>12.5</v>
      </c>
      <c r="K34" s="11">
        <v>16</v>
      </c>
      <c r="L34" s="10">
        <v>13.3333333333333</v>
      </c>
      <c r="M34" s="11">
        <v>8</v>
      </c>
      <c r="N34" s="10">
        <v>7.5</v>
      </c>
      <c r="O34" s="45">
        <f t="shared" si="2"/>
        <v>0.32323232323232326</v>
      </c>
      <c r="P34" s="11">
        <v>4</v>
      </c>
      <c r="Q34" s="10">
        <v>10</v>
      </c>
      <c r="R34" s="11">
        <v>9</v>
      </c>
      <c r="S34" s="10">
        <v>14.1666666666667</v>
      </c>
      <c r="T34" s="11">
        <v>5</v>
      </c>
      <c r="U34" s="10">
        <v>6.6666666666666696</v>
      </c>
      <c r="V34" s="45">
        <f t="shared" si="3"/>
        <v>0.18181818181818182</v>
      </c>
      <c r="W34" s="11">
        <v>3</v>
      </c>
      <c r="X34" s="10">
        <v>0.83333333333333304</v>
      </c>
      <c r="Y34" s="11">
        <v>7</v>
      </c>
      <c r="Z34" s="10">
        <v>8.3333333333333304</v>
      </c>
      <c r="AA34" s="45">
        <f t="shared" si="4"/>
        <v>0.10101010101010101</v>
      </c>
      <c r="AB34" s="11">
        <v>17</v>
      </c>
      <c r="AC34" s="12">
        <v>2.5</v>
      </c>
      <c r="AD34">
        <v>2.2959595959595958</v>
      </c>
    </row>
    <row r="35" spans="1:30" x14ac:dyDescent="0.25">
      <c r="A35" s="8"/>
      <c r="B35" s="8" t="s">
        <v>73</v>
      </c>
      <c r="C35" s="14">
        <f t="shared" si="0"/>
        <v>39</v>
      </c>
      <c r="D35" s="9">
        <v>13</v>
      </c>
      <c r="E35" s="10">
        <v>38.235294117647101</v>
      </c>
      <c r="F35" s="11">
        <v>2</v>
      </c>
      <c r="G35" s="10">
        <v>20.588235294117599</v>
      </c>
      <c r="H35" s="45">
        <f t="shared" si="5"/>
        <v>0.38461538461538464</v>
      </c>
      <c r="I35" s="11">
        <v>2</v>
      </c>
      <c r="J35" s="10">
        <v>2.9411764705882399</v>
      </c>
      <c r="K35" s="11">
        <v>3</v>
      </c>
      <c r="L35" s="10">
        <v>2.9411764705882399</v>
      </c>
      <c r="M35" s="11">
        <v>2</v>
      </c>
      <c r="N35" s="10">
        <v>2.9411764705882399</v>
      </c>
      <c r="O35" s="45">
        <f t="shared" si="2"/>
        <v>0.17948717948717949</v>
      </c>
      <c r="P35" s="11">
        <v>0</v>
      </c>
      <c r="Q35" s="10">
        <v>0</v>
      </c>
      <c r="R35" s="11">
        <v>1</v>
      </c>
      <c r="S35" s="10">
        <v>0</v>
      </c>
      <c r="T35" s="11">
        <v>3</v>
      </c>
      <c r="U35" s="10">
        <v>5.8823529411764701</v>
      </c>
      <c r="V35" s="45">
        <f t="shared" si="3"/>
        <v>0.10256410256410256</v>
      </c>
      <c r="W35" s="11">
        <v>0</v>
      </c>
      <c r="X35" s="10">
        <v>2.9411764705882399</v>
      </c>
      <c r="Y35" s="11">
        <v>2</v>
      </c>
      <c r="Z35" s="10">
        <v>2.9411764705882399</v>
      </c>
      <c r="AA35" s="45">
        <f t="shared" si="4"/>
        <v>5.128205128205128E-2</v>
      </c>
      <c r="AB35" s="11">
        <v>11</v>
      </c>
      <c r="AC35" s="12">
        <v>20.588235294117599</v>
      </c>
      <c r="AD35">
        <v>2.2948717948717947</v>
      </c>
    </row>
    <row r="36" spans="1:30" x14ac:dyDescent="0.25">
      <c r="A36" s="8" t="s">
        <v>74</v>
      </c>
      <c r="B36" s="8" t="s">
        <v>74</v>
      </c>
      <c r="C36" s="14">
        <f t="shared" si="0"/>
        <v>467</v>
      </c>
      <c r="D36" s="9">
        <v>111</v>
      </c>
      <c r="E36" s="10">
        <v>25.917926565874701</v>
      </c>
      <c r="F36" s="11">
        <v>72</v>
      </c>
      <c r="G36" s="10">
        <v>15.5507559395248</v>
      </c>
      <c r="H36" s="45">
        <f t="shared" si="5"/>
        <v>0.39186295503211993</v>
      </c>
      <c r="I36" s="11">
        <v>38</v>
      </c>
      <c r="J36" s="10">
        <v>11.2311015118791</v>
      </c>
      <c r="K36" s="11">
        <v>73</v>
      </c>
      <c r="L36" s="10">
        <v>13.822894168466499</v>
      </c>
      <c r="M36" s="11">
        <v>34</v>
      </c>
      <c r="N36" s="10">
        <v>8.8552915766738707</v>
      </c>
      <c r="O36" s="45">
        <f t="shared" si="2"/>
        <v>0.31049250535331907</v>
      </c>
      <c r="P36" s="11">
        <v>21</v>
      </c>
      <c r="Q36" s="10">
        <v>6.0475161987041002</v>
      </c>
      <c r="R36" s="11">
        <v>36</v>
      </c>
      <c r="S36" s="10">
        <v>7.7753779697624203</v>
      </c>
      <c r="T36" s="11">
        <v>21</v>
      </c>
      <c r="U36" s="10">
        <v>2.3758099352051798</v>
      </c>
      <c r="V36" s="45">
        <f t="shared" si="3"/>
        <v>0.1670235546038544</v>
      </c>
      <c r="W36" s="11">
        <v>12</v>
      </c>
      <c r="X36" s="10">
        <v>0.21598272138228899</v>
      </c>
      <c r="Y36" s="11">
        <v>18</v>
      </c>
      <c r="Z36" s="10">
        <v>4.3196544276457898</v>
      </c>
      <c r="AA36" s="45">
        <f t="shared" si="4"/>
        <v>6.4239828693790149E-2</v>
      </c>
      <c r="AB36" s="11">
        <v>31</v>
      </c>
      <c r="AC36" s="12">
        <v>3.8876889848812102</v>
      </c>
      <c r="AD36">
        <v>2.8612419700214131</v>
      </c>
    </row>
    <row r="37" spans="1:30" x14ac:dyDescent="0.25">
      <c r="A37" s="8" t="s">
        <v>39</v>
      </c>
      <c r="B37" s="8" t="s">
        <v>75</v>
      </c>
      <c r="C37" s="14">
        <f t="shared" si="0"/>
        <v>72</v>
      </c>
      <c r="D37" s="9">
        <v>35</v>
      </c>
      <c r="E37" s="10">
        <v>37</v>
      </c>
      <c r="F37" s="11">
        <v>8</v>
      </c>
      <c r="G37" s="10">
        <v>15</v>
      </c>
      <c r="H37" s="45">
        <f t="shared" si="5"/>
        <v>0.59722222222222221</v>
      </c>
      <c r="I37" s="11">
        <v>2</v>
      </c>
      <c r="J37" s="10">
        <v>8</v>
      </c>
      <c r="K37" s="11">
        <v>6</v>
      </c>
      <c r="L37" s="10">
        <v>8</v>
      </c>
      <c r="M37" s="11">
        <v>2</v>
      </c>
      <c r="N37" s="10">
        <v>6</v>
      </c>
      <c r="O37" s="45">
        <f t="shared" si="2"/>
        <v>0.1388888888888889</v>
      </c>
      <c r="P37" s="11">
        <v>1</v>
      </c>
      <c r="Q37" s="10">
        <v>2</v>
      </c>
      <c r="R37" s="11">
        <v>3</v>
      </c>
      <c r="S37" s="10">
        <v>8</v>
      </c>
      <c r="T37" s="11">
        <v>5</v>
      </c>
      <c r="U37" s="10">
        <v>3</v>
      </c>
      <c r="V37" s="45">
        <f t="shared" si="3"/>
        <v>0.125</v>
      </c>
      <c r="W37" s="11">
        <v>0</v>
      </c>
      <c r="X37" s="10">
        <v>2</v>
      </c>
      <c r="Y37" s="11">
        <v>5</v>
      </c>
      <c r="Z37" s="10">
        <v>4</v>
      </c>
      <c r="AA37" s="45">
        <f t="shared" si="4"/>
        <v>6.9444444444444448E-2</v>
      </c>
      <c r="AB37" s="11">
        <v>5</v>
      </c>
      <c r="AC37" s="12">
        <v>7</v>
      </c>
      <c r="AD37">
        <v>3.0750000000000002</v>
      </c>
    </row>
    <row r="38" spans="1:30" x14ac:dyDescent="0.25">
      <c r="A38" s="8" t="s">
        <v>74</v>
      </c>
      <c r="B38" s="8" t="s">
        <v>76</v>
      </c>
      <c r="C38" s="14">
        <f t="shared" si="0"/>
        <v>49</v>
      </c>
      <c r="D38" s="9">
        <v>9</v>
      </c>
      <c r="E38" s="10">
        <v>38.028169014084497</v>
      </c>
      <c r="F38" s="11">
        <v>5</v>
      </c>
      <c r="G38" s="10">
        <v>8.4507042253521103</v>
      </c>
      <c r="H38" s="45">
        <f t="shared" si="5"/>
        <v>0.2857142857142857</v>
      </c>
      <c r="I38" s="11">
        <v>7</v>
      </c>
      <c r="J38" s="10">
        <v>16.901408450704199</v>
      </c>
      <c r="K38" s="11">
        <v>15</v>
      </c>
      <c r="L38" s="10">
        <v>18.309859154929601</v>
      </c>
      <c r="M38" s="11">
        <v>2</v>
      </c>
      <c r="N38" s="10">
        <v>4.2253521126760596</v>
      </c>
      <c r="O38" s="45">
        <f t="shared" si="2"/>
        <v>0.48979591836734693</v>
      </c>
      <c r="P38" s="11">
        <v>2</v>
      </c>
      <c r="Q38" s="10">
        <v>7.0422535211267601</v>
      </c>
      <c r="R38" s="11">
        <v>2</v>
      </c>
      <c r="S38" s="10">
        <v>4.2253521126760596</v>
      </c>
      <c r="T38" s="11">
        <v>0</v>
      </c>
      <c r="U38" s="10">
        <v>1.40845070422535</v>
      </c>
      <c r="V38" s="45">
        <f t="shared" si="3"/>
        <v>8.1632653061224483E-2</v>
      </c>
      <c r="W38" s="11">
        <v>0</v>
      </c>
      <c r="X38" s="10">
        <v>0</v>
      </c>
      <c r="Y38" s="11">
        <v>2</v>
      </c>
      <c r="Z38" s="10">
        <v>0</v>
      </c>
      <c r="AA38" s="45">
        <f t="shared" si="4"/>
        <v>4.0816326530612242E-2</v>
      </c>
      <c r="AB38" s="11">
        <v>5</v>
      </c>
      <c r="AC38" s="12">
        <v>1.40845070422535</v>
      </c>
      <c r="AD38">
        <v>2.8285714285714287</v>
      </c>
    </row>
    <row r="39" spans="1:30" x14ac:dyDescent="0.25">
      <c r="A39" s="8" t="s">
        <v>51</v>
      </c>
      <c r="B39" s="8" t="s">
        <v>77</v>
      </c>
      <c r="C39" s="14">
        <f t="shared" si="0"/>
        <v>7</v>
      </c>
      <c r="D39" s="9">
        <v>1</v>
      </c>
      <c r="E39" s="10">
        <v>37.5</v>
      </c>
      <c r="F39" s="11">
        <v>3</v>
      </c>
      <c r="G39" s="10">
        <v>12.5</v>
      </c>
      <c r="H39" s="45">
        <f t="shared" si="5"/>
        <v>0.5714285714285714</v>
      </c>
      <c r="I39" s="11">
        <v>1</v>
      </c>
      <c r="J39" s="10">
        <v>6.25</v>
      </c>
      <c r="K39" s="11">
        <v>0</v>
      </c>
      <c r="L39" s="10">
        <v>12.5</v>
      </c>
      <c r="M39" s="11">
        <v>0</v>
      </c>
      <c r="N39" s="10">
        <v>6.25</v>
      </c>
      <c r="O39" s="45">
        <f t="shared" si="2"/>
        <v>0.14285714285714285</v>
      </c>
      <c r="P39" s="11">
        <v>0</v>
      </c>
      <c r="Q39" s="10">
        <v>6.25</v>
      </c>
      <c r="R39" s="11">
        <v>0</v>
      </c>
      <c r="S39" s="10">
        <v>6.25</v>
      </c>
      <c r="T39" s="11">
        <v>1</v>
      </c>
      <c r="U39" s="10">
        <v>6.25</v>
      </c>
      <c r="V39" s="45">
        <f t="shared" si="3"/>
        <v>0.14285714285714285</v>
      </c>
      <c r="W39" s="11">
        <v>0</v>
      </c>
      <c r="X39" s="10">
        <v>0</v>
      </c>
      <c r="Y39" s="11">
        <v>0</v>
      </c>
      <c r="Z39" s="10">
        <v>6.25</v>
      </c>
      <c r="AA39" s="45">
        <f t="shared" si="4"/>
        <v>0</v>
      </c>
      <c r="AB39" s="11">
        <v>1</v>
      </c>
      <c r="AC39" s="12">
        <v>0</v>
      </c>
      <c r="AD39">
        <v>2.8714285714285714</v>
      </c>
    </row>
    <row r="40" spans="1:30" x14ac:dyDescent="0.25">
      <c r="A40" s="8" t="s">
        <v>78</v>
      </c>
      <c r="B40" s="8" t="s">
        <v>79</v>
      </c>
      <c r="C40" s="14">
        <f t="shared" si="0"/>
        <v>28</v>
      </c>
      <c r="D40" s="9">
        <v>13</v>
      </c>
      <c r="E40" s="10">
        <v>48.936170212766001</v>
      </c>
      <c r="F40" s="11">
        <v>3</v>
      </c>
      <c r="G40" s="10">
        <v>10.6382978723404</v>
      </c>
      <c r="H40" s="45">
        <f t="shared" si="5"/>
        <v>0.5714285714285714</v>
      </c>
      <c r="I40" s="11">
        <v>2</v>
      </c>
      <c r="J40" s="10">
        <v>12.7659574468085</v>
      </c>
      <c r="K40" s="11">
        <v>6</v>
      </c>
      <c r="L40" s="10">
        <v>10.6382978723404</v>
      </c>
      <c r="M40" s="11">
        <v>1</v>
      </c>
      <c r="N40" s="10">
        <v>4.2553191489361701</v>
      </c>
      <c r="O40" s="45">
        <f t="shared" si="2"/>
        <v>0.32142857142857145</v>
      </c>
      <c r="P40" s="11">
        <v>2</v>
      </c>
      <c r="Q40" s="10">
        <v>2.12765957446809</v>
      </c>
      <c r="R40" s="11">
        <v>0</v>
      </c>
      <c r="S40" s="10">
        <v>2.12765957446809</v>
      </c>
      <c r="T40" s="11">
        <v>0</v>
      </c>
      <c r="U40" s="10">
        <v>4.2553191489361701</v>
      </c>
      <c r="V40" s="45">
        <f t="shared" si="3"/>
        <v>7.1428571428571425E-2</v>
      </c>
      <c r="W40" s="11">
        <v>0</v>
      </c>
      <c r="X40" s="10">
        <v>0</v>
      </c>
      <c r="Y40" s="11">
        <v>0</v>
      </c>
      <c r="Z40" s="10">
        <v>4.2553191489361701</v>
      </c>
      <c r="AA40" s="45">
        <f t="shared" si="4"/>
        <v>0</v>
      </c>
      <c r="AB40" s="11">
        <v>1</v>
      </c>
      <c r="AC40" s="12">
        <v>0</v>
      </c>
      <c r="AD40">
        <v>3.3928571428571428</v>
      </c>
    </row>
    <row r="41" spans="1:30" x14ac:dyDescent="0.25">
      <c r="A41" s="8" t="s">
        <v>80</v>
      </c>
      <c r="B41" s="8" t="s">
        <v>81</v>
      </c>
      <c r="C41" s="14">
        <f t="shared" si="0"/>
        <v>362</v>
      </c>
      <c r="D41" s="9">
        <v>125</v>
      </c>
      <c r="E41" s="10">
        <v>32.658959537572301</v>
      </c>
      <c r="F41" s="11">
        <v>55</v>
      </c>
      <c r="G41" s="10">
        <v>16.184971098265901</v>
      </c>
      <c r="H41" s="45">
        <f t="shared" si="5"/>
        <v>0.49723756906077349</v>
      </c>
      <c r="I41" s="11">
        <v>56</v>
      </c>
      <c r="J41" s="10">
        <v>16.4739884393064</v>
      </c>
      <c r="K41" s="11">
        <v>55</v>
      </c>
      <c r="L41" s="10">
        <v>12.1387283236994</v>
      </c>
      <c r="M41" s="11">
        <v>17</v>
      </c>
      <c r="N41" s="10">
        <v>7.5144508670520196</v>
      </c>
      <c r="O41" s="45">
        <f t="shared" si="2"/>
        <v>0.35359116022099446</v>
      </c>
      <c r="P41" s="11">
        <v>14</v>
      </c>
      <c r="Q41" s="10">
        <v>6.35838150289017</v>
      </c>
      <c r="R41" s="11">
        <v>17</v>
      </c>
      <c r="S41" s="10">
        <v>3.7572254335260098</v>
      </c>
      <c r="T41" s="11">
        <v>6</v>
      </c>
      <c r="U41" s="10">
        <v>0.28901734104046201</v>
      </c>
      <c r="V41" s="45">
        <f t="shared" si="3"/>
        <v>0.10220994475138122</v>
      </c>
      <c r="W41" s="11">
        <v>2</v>
      </c>
      <c r="X41" s="10">
        <v>1.15606936416185</v>
      </c>
      <c r="Y41" s="11">
        <v>6</v>
      </c>
      <c r="Z41" s="10">
        <v>1.15606936416185</v>
      </c>
      <c r="AA41" s="45">
        <f t="shared" si="4"/>
        <v>2.2099447513812154E-2</v>
      </c>
      <c r="AB41" s="11">
        <v>9</v>
      </c>
      <c r="AC41" s="12">
        <v>2.3121387283237</v>
      </c>
      <c r="AD41">
        <v>3.2712707182320444</v>
      </c>
    </row>
    <row r="42" spans="1:30" x14ac:dyDescent="0.25">
      <c r="A42" s="8" t="s">
        <v>35</v>
      </c>
      <c r="B42" s="8" t="s">
        <v>82</v>
      </c>
      <c r="C42" s="14">
        <f t="shared" si="0"/>
        <v>411</v>
      </c>
      <c r="D42" s="9">
        <v>46</v>
      </c>
      <c r="E42" s="10">
        <v>9.6590909090909101</v>
      </c>
      <c r="F42" s="11">
        <v>65</v>
      </c>
      <c r="G42" s="10">
        <v>12.8787878787879</v>
      </c>
      <c r="H42" s="45">
        <f t="shared" si="5"/>
        <v>0.27007299270072993</v>
      </c>
      <c r="I42" s="11">
        <v>44</v>
      </c>
      <c r="J42" s="10">
        <v>12.6893939393939</v>
      </c>
      <c r="K42" s="11">
        <v>70</v>
      </c>
      <c r="L42" s="10">
        <v>26.136363636363601</v>
      </c>
      <c r="M42" s="11">
        <v>45</v>
      </c>
      <c r="N42" s="10">
        <v>9.2803030303030294</v>
      </c>
      <c r="O42" s="45">
        <f t="shared" si="2"/>
        <v>0.38686131386861317</v>
      </c>
      <c r="P42" s="11">
        <v>37</v>
      </c>
      <c r="Q42" s="10">
        <v>9.2803030303030294</v>
      </c>
      <c r="R42" s="11">
        <v>38</v>
      </c>
      <c r="S42" s="10">
        <v>8.5227272727272698</v>
      </c>
      <c r="T42" s="11">
        <v>9</v>
      </c>
      <c r="U42" s="10">
        <v>3.9772727272727302</v>
      </c>
      <c r="V42" s="45">
        <f t="shared" si="3"/>
        <v>0.20437956204379562</v>
      </c>
      <c r="W42" s="11">
        <v>7</v>
      </c>
      <c r="X42" s="10">
        <v>1.3257575757575799</v>
      </c>
      <c r="Y42" s="11">
        <v>15</v>
      </c>
      <c r="Z42" s="10">
        <v>1.89393939393939</v>
      </c>
      <c r="AA42" s="45">
        <f t="shared" si="4"/>
        <v>5.3527980535279802E-2</v>
      </c>
      <c r="AB42" s="11">
        <v>35</v>
      </c>
      <c r="AC42" s="12">
        <v>4.35606060606061</v>
      </c>
      <c r="AD42">
        <v>2.680535279805353</v>
      </c>
    </row>
    <row r="43" spans="1:30" x14ac:dyDescent="0.25">
      <c r="A43" s="8"/>
      <c r="B43" s="8" t="s">
        <v>83</v>
      </c>
      <c r="C43" s="14">
        <f t="shared" si="0"/>
        <v>65</v>
      </c>
      <c r="D43" s="9">
        <v>57</v>
      </c>
      <c r="E43" s="10">
        <v>89.230769230769198</v>
      </c>
      <c r="F43" s="11">
        <v>2</v>
      </c>
      <c r="G43" s="10">
        <v>6.1538461538461497</v>
      </c>
      <c r="H43" s="45">
        <f t="shared" si="5"/>
        <v>0.90769230769230769</v>
      </c>
      <c r="I43" s="11">
        <v>1</v>
      </c>
      <c r="J43" s="10">
        <v>3.0769230769230802</v>
      </c>
      <c r="K43" s="11">
        <v>2</v>
      </c>
      <c r="L43" s="10">
        <v>1.5384615384615401</v>
      </c>
      <c r="M43" s="11">
        <v>0</v>
      </c>
      <c r="N43" s="10">
        <v>0</v>
      </c>
      <c r="O43" s="45">
        <f t="shared" si="2"/>
        <v>4.6153846153846156E-2</v>
      </c>
      <c r="P43" s="11">
        <v>1</v>
      </c>
      <c r="Q43" s="10">
        <v>0</v>
      </c>
      <c r="R43" s="11">
        <v>0</v>
      </c>
      <c r="S43" s="10">
        <v>0</v>
      </c>
      <c r="T43" s="11">
        <v>0</v>
      </c>
      <c r="U43" s="10">
        <v>0</v>
      </c>
      <c r="V43" s="45">
        <f t="shared" si="3"/>
        <v>1.5384615384615385E-2</v>
      </c>
      <c r="W43" s="11">
        <v>0</v>
      </c>
      <c r="X43" s="10">
        <v>0</v>
      </c>
      <c r="Y43" s="11">
        <v>0</v>
      </c>
      <c r="Z43" s="10">
        <v>0</v>
      </c>
      <c r="AA43" s="45">
        <f t="shared" si="4"/>
        <v>0</v>
      </c>
      <c r="AB43" s="11">
        <v>2</v>
      </c>
      <c r="AC43" s="12">
        <v>0</v>
      </c>
      <c r="AD43">
        <v>3.8</v>
      </c>
    </row>
    <row r="44" spans="1:30" x14ac:dyDescent="0.25">
      <c r="A44" s="8"/>
      <c r="B44" s="8" t="s">
        <v>84</v>
      </c>
      <c r="C44" s="14"/>
      <c r="D44" s="9">
        <v>29</v>
      </c>
      <c r="E44" s="10"/>
      <c r="F44" s="11">
        <v>3</v>
      </c>
      <c r="G44" s="10"/>
      <c r="H44" s="45"/>
      <c r="I44" s="11">
        <v>0</v>
      </c>
      <c r="J44" s="10"/>
      <c r="K44" s="11">
        <v>1</v>
      </c>
      <c r="L44" s="10"/>
      <c r="M44" s="11">
        <v>1</v>
      </c>
      <c r="N44" s="10"/>
      <c r="O44" s="45"/>
      <c r="P44" s="11">
        <v>0</v>
      </c>
      <c r="Q44" s="10"/>
      <c r="R44" s="11">
        <v>0</v>
      </c>
      <c r="S44" s="10"/>
      <c r="T44" s="11">
        <v>0</v>
      </c>
      <c r="U44" s="10"/>
      <c r="V44" s="45"/>
      <c r="W44" s="11">
        <v>0</v>
      </c>
      <c r="X44" s="10"/>
      <c r="Y44" s="11">
        <v>0</v>
      </c>
      <c r="Z44" s="10"/>
      <c r="AA44" s="45"/>
      <c r="AB44" s="11">
        <v>0</v>
      </c>
      <c r="AC44" s="12"/>
      <c r="AD44">
        <v>3.9058823529411764</v>
      </c>
    </row>
    <row r="45" spans="1:30" x14ac:dyDescent="0.25">
      <c r="A45" s="8"/>
      <c r="B45" s="8" t="s">
        <v>85</v>
      </c>
      <c r="C45" s="14">
        <f t="shared" si="0"/>
        <v>64</v>
      </c>
      <c r="D45" s="9">
        <v>32</v>
      </c>
      <c r="E45" s="10">
        <v>34.615384615384599</v>
      </c>
      <c r="F45" s="11">
        <v>8</v>
      </c>
      <c r="G45" s="10">
        <v>15.384615384615399</v>
      </c>
      <c r="H45" s="45">
        <f t="shared" si="5"/>
        <v>0.625</v>
      </c>
      <c r="I45" s="11">
        <v>4</v>
      </c>
      <c r="J45" s="10">
        <v>7.6923076923076898</v>
      </c>
      <c r="K45" s="11">
        <v>2</v>
      </c>
      <c r="L45" s="10">
        <v>7.6923076923076898</v>
      </c>
      <c r="M45" s="11">
        <v>3</v>
      </c>
      <c r="N45" s="10">
        <v>3.8461538461538498</v>
      </c>
      <c r="O45" s="45">
        <f t="shared" si="2"/>
        <v>0.140625</v>
      </c>
      <c r="P45" s="11">
        <v>2</v>
      </c>
      <c r="Q45" s="10">
        <v>3.8461538461538498</v>
      </c>
      <c r="R45" s="11">
        <v>1</v>
      </c>
      <c r="S45" s="10">
        <v>0</v>
      </c>
      <c r="T45" s="11">
        <v>2</v>
      </c>
      <c r="U45" s="10">
        <v>0</v>
      </c>
      <c r="V45" s="45">
        <f t="shared" si="3"/>
        <v>7.8125E-2</v>
      </c>
      <c r="W45" s="11">
        <v>0</v>
      </c>
      <c r="X45" s="10">
        <v>0</v>
      </c>
      <c r="Y45" s="11">
        <v>2</v>
      </c>
      <c r="Z45" s="10">
        <v>0</v>
      </c>
      <c r="AA45" s="45">
        <f t="shared" si="4"/>
        <v>3.125E-2</v>
      </c>
      <c r="AB45" s="11">
        <v>8</v>
      </c>
      <c r="AC45" s="12">
        <v>26.923076923076898</v>
      </c>
      <c r="AD45">
        <v>3.0765625000000001</v>
      </c>
    </row>
    <row r="46" spans="1:30" x14ac:dyDescent="0.25">
      <c r="A46" s="8" t="s">
        <v>86</v>
      </c>
      <c r="B46" s="8" t="s">
        <v>87</v>
      </c>
      <c r="C46" s="14">
        <v>4</v>
      </c>
      <c r="D46" s="9">
        <v>2</v>
      </c>
      <c r="E46" s="10">
        <v>100</v>
      </c>
      <c r="F46" s="11">
        <v>0</v>
      </c>
      <c r="G46" s="10">
        <v>0</v>
      </c>
      <c r="H46" s="45">
        <f t="shared" si="5"/>
        <v>0.5</v>
      </c>
      <c r="I46" s="11">
        <v>0</v>
      </c>
      <c r="J46" s="10">
        <v>0</v>
      </c>
      <c r="K46" s="11">
        <v>1</v>
      </c>
      <c r="L46" s="10">
        <v>0</v>
      </c>
      <c r="M46" s="11">
        <v>0</v>
      </c>
      <c r="N46" s="10">
        <v>0</v>
      </c>
      <c r="O46" s="45">
        <f t="shared" si="2"/>
        <v>0.25</v>
      </c>
      <c r="P46" s="11">
        <v>0</v>
      </c>
      <c r="Q46" s="10">
        <v>0</v>
      </c>
      <c r="R46" s="11">
        <v>0</v>
      </c>
      <c r="S46" s="10">
        <v>0</v>
      </c>
      <c r="T46" s="11">
        <v>0</v>
      </c>
      <c r="U46" s="10">
        <v>0</v>
      </c>
      <c r="V46" s="45">
        <f t="shared" si="3"/>
        <v>0</v>
      </c>
      <c r="W46" s="11">
        <v>0</v>
      </c>
      <c r="X46" s="10">
        <v>0</v>
      </c>
      <c r="Y46" s="11">
        <v>0</v>
      </c>
      <c r="Z46" s="10">
        <v>0</v>
      </c>
      <c r="AA46" s="45">
        <f t="shared" si="4"/>
        <v>0</v>
      </c>
      <c r="AB46" s="11">
        <v>0</v>
      </c>
      <c r="AC46" s="12">
        <v>0</v>
      </c>
      <c r="AD46">
        <v>3.6666666666666665</v>
      </c>
    </row>
    <row r="47" spans="1:30" x14ac:dyDescent="0.25">
      <c r="A47" s="8" t="s">
        <v>39</v>
      </c>
      <c r="B47" s="8" t="s">
        <v>88</v>
      </c>
      <c r="C47" s="14">
        <f t="shared" ref="C47:C71" si="6">D47+F47+I47+K47+M47+P47+R47+T47+W47+Y47+AB47</f>
        <v>23</v>
      </c>
      <c r="D47" s="9">
        <v>10</v>
      </c>
      <c r="E47" s="10">
        <v>42.857142857142897</v>
      </c>
      <c r="F47" s="11">
        <v>0</v>
      </c>
      <c r="G47" s="10">
        <v>28.571428571428601</v>
      </c>
      <c r="H47" s="45">
        <f t="shared" si="5"/>
        <v>0.43478260869565216</v>
      </c>
      <c r="I47" s="11">
        <v>2</v>
      </c>
      <c r="J47" s="10">
        <v>4.7619047619047601</v>
      </c>
      <c r="K47" s="11">
        <v>5</v>
      </c>
      <c r="L47" s="10">
        <v>4.7619047619047601</v>
      </c>
      <c r="M47" s="11">
        <v>4</v>
      </c>
      <c r="N47" s="10">
        <v>4.7619047619047601</v>
      </c>
      <c r="O47" s="45">
        <f t="shared" si="2"/>
        <v>0.47826086956521741</v>
      </c>
      <c r="P47" s="11">
        <v>0</v>
      </c>
      <c r="Q47" s="10">
        <v>4.7619047619047601</v>
      </c>
      <c r="R47" s="11">
        <v>0</v>
      </c>
      <c r="S47" s="10">
        <v>4.7619047619047601</v>
      </c>
      <c r="T47" s="11">
        <v>0</v>
      </c>
      <c r="U47" s="10">
        <v>0</v>
      </c>
      <c r="V47" s="45">
        <f t="shared" si="3"/>
        <v>0</v>
      </c>
      <c r="W47" s="11">
        <v>1</v>
      </c>
      <c r="X47" s="10">
        <v>0</v>
      </c>
      <c r="Y47" s="11">
        <v>0</v>
      </c>
      <c r="Z47" s="10">
        <v>0</v>
      </c>
      <c r="AA47" s="45">
        <f t="shared" si="4"/>
        <v>4.3478260869565216E-2</v>
      </c>
      <c r="AB47" s="11">
        <v>1</v>
      </c>
      <c r="AC47" s="12">
        <v>4.7619047619047601</v>
      </c>
      <c r="AD47">
        <v>3.2043478260869565</v>
      </c>
    </row>
    <row r="48" spans="1:30" x14ac:dyDescent="0.25">
      <c r="A48" s="8"/>
      <c r="B48" s="8" t="s">
        <v>89</v>
      </c>
      <c r="C48" s="14"/>
      <c r="D48" s="9">
        <v>5</v>
      </c>
      <c r="E48" s="10"/>
      <c r="F48" s="11">
        <v>3</v>
      </c>
      <c r="G48" s="10"/>
      <c r="H48" s="45"/>
      <c r="I48" s="11">
        <v>3</v>
      </c>
      <c r="J48" s="10"/>
      <c r="K48" s="11">
        <v>4</v>
      </c>
      <c r="L48" s="10"/>
      <c r="M48" s="11">
        <v>4</v>
      </c>
      <c r="N48" s="10"/>
      <c r="O48" s="45"/>
      <c r="P48" s="11">
        <v>9</v>
      </c>
      <c r="Q48" s="10"/>
      <c r="R48" s="11">
        <v>5</v>
      </c>
      <c r="S48" s="10"/>
      <c r="T48" s="11">
        <v>2</v>
      </c>
      <c r="U48" s="10"/>
      <c r="V48" s="45"/>
      <c r="W48" s="11">
        <v>2</v>
      </c>
      <c r="X48" s="10"/>
      <c r="Y48" s="11">
        <v>3</v>
      </c>
      <c r="Z48" s="10"/>
      <c r="AA48" s="45"/>
      <c r="AB48" s="11">
        <v>4</v>
      </c>
      <c r="AC48" s="12"/>
      <c r="AD48">
        <v>2.3522727272727271</v>
      </c>
    </row>
    <row r="49" spans="1:30" x14ac:dyDescent="0.25">
      <c r="A49" s="8"/>
      <c r="B49" s="8" t="s">
        <v>90</v>
      </c>
      <c r="C49" s="14"/>
      <c r="D49" s="9">
        <v>55</v>
      </c>
      <c r="E49" s="10"/>
      <c r="F49" s="11">
        <v>11</v>
      </c>
      <c r="G49" s="10"/>
      <c r="H49" s="45"/>
      <c r="I49" s="11">
        <v>4</v>
      </c>
      <c r="J49" s="10"/>
      <c r="K49" s="11">
        <v>10</v>
      </c>
      <c r="L49" s="10"/>
      <c r="M49" s="11">
        <v>4</v>
      </c>
      <c r="N49" s="10"/>
      <c r="O49" s="45"/>
      <c r="P49" s="11">
        <v>2</v>
      </c>
      <c r="Q49" s="10"/>
      <c r="R49" s="11">
        <v>3</v>
      </c>
      <c r="S49" s="10"/>
      <c r="T49" s="11">
        <v>3</v>
      </c>
      <c r="U49" s="10"/>
      <c r="V49" s="45"/>
      <c r="W49" s="11">
        <v>1</v>
      </c>
      <c r="X49" s="10"/>
      <c r="Y49" s="11">
        <v>0</v>
      </c>
      <c r="Z49" s="10"/>
      <c r="AA49" s="45"/>
      <c r="AB49" s="11">
        <v>3</v>
      </c>
      <c r="AC49" s="12"/>
      <c r="AD49">
        <v>3.4552083333333332</v>
      </c>
    </row>
    <row r="50" spans="1:30" x14ac:dyDescent="0.25">
      <c r="A50" s="8" t="s">
        <v>51</v>
      </c>
      <c r="B50" s="8" t="s">
        <v>91</v>
      </c>
      <c r="C50" s="14">
        <f t="shared" si="6"/>
        <v>51</v>
      </c>
      <c r="D50" s="9">
        <v>12</v>
      </c>
      <c r="E50" s="10">
        <v>24.6913580246914</v>
      </c>
      <c r="F50" s="11">
        <v>4</v>
      </c>
      <c r="G50" s="10">
        <v>4.9382716049382704</v>
      </c>
      <c r="H50" s="45">
        <f t="shared" si="5"/>
        <v>0.31372549019607843</v>
      </c>
      <c r="I50" s="11">
        <v>1</v>
      </c>
      <c r="J50" s="10">
        <v>3.7037037037037002</v>
      </c>
      <c r="K50" s="11">
        <v>9</v>
      </c>
      <c r="L50" s="10">
        <v>13.580246913580201</v>
      </c>
      <c r="M50" s="11">
        <v>7</v>
      </c>
      <c r="N50" s="10">
        <v>7.4074074074074101</v>
      </c>
      <c r="O50" s="45">
        <f t="shared" si="2"/>
        <v>0.33333333333333331</v>
      </c>
      <c r="P50" s="11">
        <v>4</v>
      </c>
      <c r="Q50" s="10">
        <v>7.3170731707317103</v>
      </c>
      <c r="R50" s="11">
        <v>5</v>
      </c>
      <c r="S50" s="10">
        <v>17.0731707317073</v>
      </c>
      <c r="T50" s="11">
        <v>6</v>
      </c>
      <c r="U50" s="10">
        <v>2.4390243902439002</v>
      </c>
      <c r="V50" s="45">
        <f t="shared" si="3"/>
        <v>0.29411764705882354</v>
      </c>
      <c r="W50" s="11">
        <v>0</v>
      </c>
      <c r="X50" s="10">
        <v>1.2345679012345701</v>
      </c>
      <c r="Y50" s="11">
        <v>2</v>
      </c>
      <c r="Z50" s="10">
        <v>7.4074074074074101</v>
      </c>
      <c r="AA50" s="45">
        <f t="shared" si="4"/>
        <v>3.9215686274509803E-2</v>
      </c>
      <c r="AB50" s="11">
        <v>1</v>
      </c>
      <c r="AC50" s="12">
        <v>3.7037037037037002</v>
      </c>
      <c r="AD50">
        <v>2.8117647058823527</v>
      </c>
    </row>
    <row r="51" spans="1:30" x14ac:dyDescent="0.25">
      <c r="A51" s="8" t="s">
        <v>53</v>
      </c>
      <c r="B51" s="8" t="s">
        <v>92</v>
      </c>
      <c r="C51" s="14">
        <f t="shared" si="6"/>
        <v>130</v>
      </c>
      <c r="D51" s="9">
        <v>33</v>
      </c>
      <c r="E51" s="10">
        <v>44.954128440367001</v>
      </c>
      <c r="F51" s="11">
        <v>22</v>
      </c>
      <c r="G51" s="10">
        <v>18.807339449541299</v>
      </c>
      <c r="H51" s="45">
        <f t="shared" si="5"/>
        <v>0.42307692307692307</v>
      </c>
      <c r="I51" s="11">
        <v>13</v>
      </c>
      <c r="J51" s="10">
        <v>10.550458715596299</v>
      </c>
      <c r="K51" s="11">
        <v>13</v>
      </c>
      <c r="L51" s="10">
        <v>4.1284403669724803</v>
      </c>
      <c r="M51" s="11">
        <v>17</v>
      </c>
      <c r="N51" s="10">
        <v>5.0458715596330297</v>
      </c>
      <c r="O51" s="45">
        <f t="shared" si="2"/>
        <v>0.33076923076923076</v>
      </c>
      <c r="P51" s="11">
        <v>9</v>
      </c>
      <c r="Q51" s="10">
        <v>12.3456790123457</v>
      </c>
      <c r="R51" s="11">
        <v>5</v>
      </c>
      <c r="S51" s="10">
        <v>12.3456790123457</v>
      </c>
      <c r="T51" s="11">
        <v>4</v>
      </c>
      <c r="U51" s="10">
        <v>8.6419753086419693</v>
      </c>
      <c r="V51" s="45">
        <f t="shared" si="3"/>
        <v>0.13846153846153847</v>
      </c>
      <c r="W51" s="11">
        <v>3</v>
      </c>
      <c r="X51" s="10">
        <v>1.3761467889908301</v>
      </c>
      <c r="Y51" s="11">
        <v>5</v>
      </c>
      <c r="Z51" s="10">
        <v>2.2935779816513802</v>
      </c>
      <c r="AA51" s="45">
        <f t="shared" si="4"/>
        <v>6.1538461538461542E-2</v>
      </c>
      <c r="AB51" s="11">
        <v>6</v>
      </c>
      <c r="AC51" s="12">
        <v>5.96330275229358</v>
      </c>
      <c r="AD51">
        <v>2.9815384615384617</v>
      </c>
    </row>
    <row r="52" spans="1:30" x14ac:dyDescent="0.25">
      <c r="A52" s="8" t="s">
        <v>93</v>
      </c>
      <c r="B52" s="8" t="s">
        <v>94</v>
      </c>
      <c r="C52" s="14">
        <f t="shared" si="6"/>
        <v>28</v>
      </c>
      <c r="D52" s="9">
        <v>6</v>
      </c>
      <c r="E52" s="10">
        <v>19.230769230769202</v>
      </c>
      <c r="F52" s="11">
        <v>3</v>
      </c>
      <c r="G52" s="10">
        <v>7.6923076923076898</v>
      </c>
      <c r="H52" s="45">
        <f t="shared" si="5"/>
        <v>0.32142857142857145</v>
      </c>
      <c r="I52" s="11">
        <v>4</v>
      </c>
      <c r="J52" s="10">
        <v>11.538461538461499</v>
      </c>
      <c r="K52" s="11">
        <v>5</v>
      </c>
      <c r="L52" s="10">
        <v>23.076923076923102</v>
      </c>
      <c r="M52" s="11">
        <v>4</v>
      </c>
      <c r="N52" s="10">
        <v>7.6923076923076898</v>
      </c>
      <c r="O52" s="45">
        <f t="shared" si="2"/>
        <v>0.4642857142857143</v>
      </c>
      <c r="P52" s="11">
        <v>1</v>
      </c>
      <c r="Q52" s="10">
        <v>5.0458715596330297</v>
      </c>
      <c r="R52" s="11">
        <v>3</v>
      </c>
      <c r="S52" s="10">
        <v>0.45871559633027498</v>
      </c>
      <c r="T52" s="11">
        <v>1</v>
      </c>
      <c r="U52" s="10">
        <v>1.3761467889908301</v>
      </c>
      <c r="V52" s="45">
        <f t="shared" si="3"/>
        <v>0.17857142857142858</v>
      </c>
      <c r="W52" s="11">
        <v>0</v>
      </c>
      <c r="X52" s="10">
        <v>7.6923076923076898</v>
      </c>
      <c r="Y52" s="11">
        <v>1</v>
      </c>
      <c r="Z52" s="10">
        <v>3.8461538461538498</v>
      </c>
      <c r="AA52" s="45">
        <f t="shared" si="4"/>
        <v>3.5714285714285712E-2</v>
      </c>
      <c r="AB52" s="11">
        <v>0</v>
      </c>
      <c r="AC52" s="12">
        <v>15.384615384615399</v>
      </c>
      <c r="AD52">
        <v>3.0392857142857141</v>
      </c>
    </row>
    <row r="53" spans="1:30" x14ac:dyDescent="0.25">
      <c r="A53" s="8" t="s">
        <v>95</v>
      </c>
      <c r="B53" s="8" t="s">
        <v>95</v>
      </c>
      <c r="C53" s="14">
        <f t="shared" si="6"/>
        <v>398</v>
      </c>
      <c r="D53" s="16">
        <v>87</v>
      </c>
      <c r="E53" s="13">
        <v>24.5412844036697</v>
      </c>
      <c r="F53" s="14">
        <v>52</v>
      </c>
      <c r="G53" s="10">
        <v>11.926605504587201</v>
      </c>
      <c r="H53" s="45">
        <f t="shared" si="5"/>
        <v>0.34924623115577891</v>
      </c>
      <c r="I53" s="14">
        <v>35</v>
      </c>
      <c r="J53" s="10">
        <v>11.697247706422001</v>
      </c>
      <c r="K53" s="14">
        <v>55</v>
      </c>
      <c r="L53" s="10">
        <v>16.055045871559599</v>
      </c>
      <c r="M53" s="14">
        <v>50</v>
      </c>
      <c r="N53" s="10">
        <v>7.3394495412843996</v>
      </c>
      <c r="O53" s="45">
        <f t="shared" si="2"/>
        <v>0.35175879396984927</v>
      </c>
      <c r="P53" s="14">
        <v>34</v>
      </c>
      <c r="Q53" s="10">
        <v>0</v>
      </c>
      <c r="R53" s="14">
        <v>28</v>
      </c>
      <c r="S53" s="10">
        <v>3.8461538461538498</v>
      </c>
      <c r="T53" s="14">
        <v>17</v>
      </c>
      <c r="U53" s="10">
        <v>0</v>
      </c>
      <c r="V53" s="45">
        <f t="shared" si="3"/>
        <v>0.19849246231155779</v>
      </c>
      <c r="W53" s="14">
        <v>7</v>
      </c>
      <c r="X53" s="10">
        <v>2.75229357798165</v>
      </c>
      <c r="Y53" s="14">
        <v>11</v>
      </c>
      <c r="Z53" s="10">
        <v>3.21100917431193</v>
      </c>
      <c r="AA53" s="45">
        <f t="shared" si="4"/>
        <v>4.5226130653266333E-2</v>
      </c>
      <c r="AB53" s="14">
        <v>22</v>
      </c>
      <c r="AC53" s="12">
        <v>5.2752293577981701</v>
      </c>
      <c r="AD53">
        <v>2.8620603015075377</v>
      </c>
    </row>
    <row r="54" spans="1:30" x14ac:dyDescent="0.25">
      <c r="A54" s="8" t="s">
        <v>33</v>
      </c>
      <c r="B54" s="8" t="s">
        <v>96</v>
      </c>
      <c r="C54" s="14">
        <f t="shared" si="6"/>
        <v>264</v>
      </c>
      <c r="D54" s="9">
        <v>89</v>
      </c>
      <c r="E54" s="10">
        <v>30.188679245283002</v>
      </c>
      <c r="F54" s="11">
        <v>55</v>
      </c>
      <c r="G54" s="10">
        <v>23.396226415094301</v>
      </c>
      <c r="H54" s="45">
        <f t="shared" si="5"/>
        <v>0.54545454545454541</v>
      </c>
      <c r="I54" s="11">
        <v>30</v>
      </c>
      <c r="J54" s="10">
        <v>14.7169811320755</v>
      </c>
      <c r="K54" s="11">
        <v>35</v>
      </c>
      <c r="L54" s="10">
        <v>16.603773584905699</v>
      </c>
      <c r="M54" s="11">
        <v>18</v>
      </c>
      <c r="N54" s="10">
        <v>6.7924528301886804</v>
      </c>
      <c r="O54" s="45">
        <f t="shared" si="2"/>
        <v>0.31439393939393939</v>
      </c>
      <c r="P54" s="11">
        <v>13</v>
      </c>
      <c r="Q54" s="10">
        <v>7.7981651376146797</v>
      </c>
      <c r="R54" s="11">
        <v>9</v>
      </c>
      <c r="S54" s="10">
        <v>7.5688073394495401</v>
      </c>
      <c r="T54" s="11">
        <v>6</v>
      </c>
      <c r="U54" s="10">
        <v>1.8348623853210999</v>
      </c>
      <c r="V54" s="45">
        <f t="shared" si="3"/>
        <v>0.10606060606060606</v>
      </c>
      <c r="W54" s="11">
        <v>1</v>
      </c>
      <c r="X54" s="10">
        <v>0.37735849056603799</v>
      </c>
      <c r="Y54" s="11">
        <v>4</v>
      </c>
      <c r="Z54" s="10">
        <v>0</v>
      </c>
      <c r="AA54" s="45">
        <f t="shared" si="4"/>
        <v>1.893939393939394E-2</v>
      </c>
      <c r="AB54" s="11">
        <v>4</v>
      </c>
      <c r="AC54" s="47">
        <v>1.5094339622641499</v>
      </c>
      <c r="AD54">
        <v>3.3162878787878789</v>
      </c>
    </row>
    <row r="55" spans="1:30" x14ac:dyDescent="0.25">
      <c r="A55" s="8" t="s">
        <v>33</v>
      </c>
      <c r="B55" s="8" t="s">
        <v>97</v>
      </c>
      <c r="C55" s="14">
        <f t="shared" si="6"/>
        <v>89</v>
      </c>
      <c r="D55" s="9">
        <v>10</v>
      </c>
      <c r="E55" s="10">
        <v>37.7777777777778</v>
      </c>
      <c r="F55" s="11">
        <v>14</v>
      </c>
      <c r="G55" s="10">
        <v>25.925925925925899</v>
      </c>
      <c r="H55" s="45">
        <f t="shared" si="5"/>
        <v>0.2696629213483146</v>
      </c>
      <c r="I55" s="11">
        <v>15</v>
      </c>
      <c r="J55" s="10">
        <v>14.074074074074099</v>
      </c>
      <c r="K55" s="11">
        <v>19</v>
      </c>
      <c r="L55" s="10">
        <v>11.851851851851899</v>
      </c>
      <c r="M55" s="11">
        <v>14</v>
      </c>
      <c r="N55" s="10">
        <v>3.7037037037037002</v>
      </c>
      <c r="O55" s="45">
        <f t="shared" si="2"/>
        <v>0.5393258426966292</v>
      </c>
      <c r="P55" s="11">
        <v>5</v>
      </c>
      <c r="Q55" s="10">
        <v>3.7735849056603801</v>
      </c>
      <c r="R55" s="11">
        <v>2</v>
      </c>
      <c r="S55" s="10">
        <v>1.1320754716981101</v>
      </c>
      <c r="T55" s="11">
        <v>0</v>
      </c>
      <c r="U55" s="10">
        <v>1.5094339622641499</v>
      </c>
      <c r="V55" s="45">
        <f t="shared" si="3"/>
        <v>7.8651685393258425E-2</v>
      </c>
      <c r="W55" s="11">
        <v>2</v>
      </c>
      <c r="X55" s="10">
        <v>0</v>
      </c>
      <c r="Y55" s="11">
        <v>1</v>
      </c>
      <c r="Z55" s="10">
        <v>1.4814814814814801</v>
      </c>
      <c r="AA55" s="45">
        <f t="shared" si="4"/>
        <v>3.3707865168539325E-2</v>
      </c>
      <c r="AB55" s="11">
        <v>7</v>
      </c>
      <c r="AC55" s="12">
        <v>1.4814814814814801</v>
      </c>
      <c r="AD55">
        <v>2.8674157303370786</v>
      </c>
    </row>
    <row r="56" spans="1:30" x14ac:dyDescent="0.25">
      <c r="A56" s="8" t="s">
        <v>33</v>
      </c>
      <c r="B56" s="8" t="s">
        <v>98</v>
      </c>
      <c r="C56" s="14">
        <f t="shared" si="6"/>
        <v>260</v>
      </c>
      <c r="D56" s="9">
        <v>118</v>
      </c>
      <c r="E56" s="10">
        <v>46.953405017921099</v>
      </c>
      <c r="F56" s="11">
        <v>41</v>
      </c>
      <c r="G56" s="10">
        <v>9.67741935483871</v>
      </c>
      <c r="H56" s="45">
        <f t="shared" si="5"/>
        <v>0.61153846153846159</v>
      </c>
      <c r="I56" s="11">
        <v>29</v>
      </c>
      <c r="J56" s="10">
        <v>12.544802867383501</v>
      </c>
      <c r="K56" s="11">
        <v>37</v>
      </c>
      <c r="L56" s="10">
        <v>15.0537634408602</v>
      </c>
      <c r="M56" s="11">
        <v>10</v>
      </c>
      <c r="N56" s="10">
        <v>5.7347670250896101</v>
      </c>
      <c r="O56" s="45">
        <f t="shared" si="2"/>
        <v>0.29230769230769232</v>
      </c>
      <c r="P56" s="11">
        <v>7</v>
      </c>
      <c r="Q56" s="10">
        <v>1.4814814814814801</v>
      </c>
      <c r="R56" s="11">
        <v>3</v>
      </c>
      <c r="S56" s="10">
        <v>2.2222222222222201</v>
      </c>
      <c r="T56" s="11">
        <v>3</v>
      </c>
      <c r="U56" s="10">
        <v>0</v>
      </c>
      <c r="V56" s="45">
        <f t="shared" si="3"/>
        <v>0.05</v>
      </c>
      <c r="W56" s="11">
        <v>4</v>
      </c>
      <c r="X56" s="10">
        <v>1.0752688172042999</v>
      </c>
      <c r="Y56" s="11">
        <v>4</v>
      </c>
      <c r="Z56" s="10">
        <v>1.0752688172042999</v>
      </c>
      <c r="AA56" s="45">
        <f t="shared" si="4"/>
        <v>3.0769230769230771E-2</v>
      </c>
      <c r="AB56" s="11">
        <v>4</v>
      </c>
      <c r="AC56" s="12">
        <v>1.0752688172042999</v>
      </c>
      <c r="AD56">
        <v>3.4376923076923078</v>
      </c>
    </row>
    <row r="57" spans="1:30" x14ac:dyDescent="0.25">
      <c r="A57" s="8" t="s">
        <v>99</v>
      </c>
      <c r="B57" s="8" t="s">
        <v>99</v>
      </c>
      <c r="C57" s="14">
        <f t="shared" si="6"/>
        <v>3</v>
      </c>
      <c r="D57" s="9">
        <v>3</v>
      </c>
      <c r="E57" s="10">
        <v>85.714285714285694</v>
      </c>
      <c r="F57" s="11">
        <v>0</v>
      </c>
      <c r="G57" s="10">
        <v>0</v>
      </c>
      <c r="H57" s="45">
        <f t="shared" si="5"/>
        <v>1</v>
      </c>
      <c r="I57" s="11">
        <v>0</v>
      </c>
      <c r="J57" s="10">
        <v>0</v>
      </c>
      <c r="K57" s="11">
        <v>0</v>
      </c>
      <c r="L57" s="10">
        <v>14.285714285714301</v>
      </c>
      <c r="M57" s="11">
        <v>0</v>
      </c>
      <c r="N57" s="10">
        <v>0</v>
      </c>
      <c r="O57" s="45">
        <f t="shared" si="2"/>
        <v>0</v>
      </c>
      <c r="P57" s="11">
        <v>0</v>
      </c>
      <c r="Q57" s="10">
        <v>1.7921146953405001</v>
      </c>
      <c r="R57" s="11">
        <v>0</v>
      </c>
      <c r="S57" s="10">
        <v>2.1505376344085998</v>
      </c>
      <c r="T57" s="11">
        <v>0</v>
      </c>
      <c r="U57" s="10">
        <v>2.8673835125448002</v>
      </c>
      <c r="V57" s="45">
        <f t="shared" si="3"/>
        <v>0</v>
      </c>
      <c r="W57" s="11">
        <v>0</v>
      </c>
      <c r="X57" s="10">
        <v>0</v>
      </c>
      <c r="Y57" s="11">
        <v>0</v>
      </c>
      <c r="Z57" s="10">
        <v>0</v>
      </c>
      <c r="AA57" s="45">
        <f t="shared" si="4"/>
        <v>0</v>
      </c>
      <c r="AB57" s="11">
        <v>0</v>
      </c>
      <c r="AC57" s="12">
        <v>0</v>
      </c>
      <c r="AD57">
        <v>4</v>
      </c>
    </row>
    <row r="58" spans="1:30" x14ac:dyDescent="0.25">
      <c r="A58" s="8" t="s">
        <v>100</v>
      </c>
      <c r="B58" s="8" t="s">
        <v>101</v>
      </c>
      <c r="C58" s="14">
        <f t="shared" si="6"/>
        <v>89</v>
      </c>
      <c r="D58" s="9">
        <v>36</v>
      </c>
      <c r="E58" s="10">
        <v>42.857142857142897</v>
      </c>
      <c r="F58" s="11">
        <v>4</v>
      </c>
      <c r="G58" s="10">
        <v>10.119047619047601</v>
      </c>
      <c r="H58" s="45">
        <f t="shared" si="5"/>
        <v>0.449438202247191</v>
      </c>
      <c r="I58" s="11">
        <v>10</v>
      </c>
      <c r="J58" s="10">
        <v>8.3333333333333304</v>
      </c>
      <c r="K58" s="11">
        <v>12</v>
      </c>
      <c r="L58" s="10">
        <v>12.5</v>
      </c>
      <c r="M58" s="11">
        <v>5</v>
      </c>
      <c r="N58" s="10">
        <v>2.9761904761904798</v>
      </c>
      <c r="O58" s="45">
        <f t="shared" si="2"/>
        <v>0.30337078651685395</v>
      </c>
      <c r="P58" s="11">
        <v>4</v>
      </c>
      <c r="Q58" s="10">
        <v>0</v>
      </c>
      <c r="R58" s="11">
        <v>5</v>
      </c>
      <c r="S58" s="10">
        <v>0</v>
      </c>
      <c r="T58" s="11">
        <v>1</v>
      </c>
      <c r="U58" s="10">
        <v>0</v>
      </c>
      <c r="V58" s="45">
        <f t="shared" si="3"/>
        <v>0.11235955056179775</v>
      </c>
      <c r="W58" s="11">
        <v>2</v>
      </c>
      <c r="X58" s="10">
        <v>2.9761904761904798</v>
      </c>
      <c r="Y58" s="11">
        <v>1</v>
      </c>
      <c r="Z58" s="10">
        <v>1.78571428571429</v>
      </c>
      <c r="AA58" s="45">
        <f t="shared" si="4"/>
        <v>3.3707865168539325E-2</v>
      </c>
      <c r="AB58" s="11">
        <v>9</v>
      </c>
      <c r="AC58" s="12">
        <v>5.9523809523809499</v>
      </c>
      <c r="AD58">
        <v>2.9865168539325841</v>
      </c>
    </row>
    <row r="59" spans="1:30" x14ac:dyDescent="0.25">
      <c r="A59" s="8" t="s">
        <v>100</v>
      </c>
      <c r="B59" s="8" t="s">
        <v>102</v>
      </c>
      <c r="C59" s="14">
        <f t="shared" si="6"/>
        <v>219</v>
      </c>
      <c r="D59" s="9">
        <v>185</v>
      </c>
      <c r="E59" s="10">
        <v>80.368098159509202</v>
      </c>
      <c r="F59" s="11">
        <v>13</v>
      </c>
      <c r="G59" s="10">
        <v>3.6809815950920202</v>
      </c>
      <c r="H59" s="45">
        <f t="shared" si="5"/>
        <v>0.90410958904109584</v>
      </c>
      <c r="I59" s="11">
        <v>5</v>
      </c>
      <c r="J59" s="10">
        <v>2.4539877300613502</v>
      </c>
      <c r="K59" s="11">
        <v>6</v>
      </c>
      <c r="L59" s="10">
        <v>3.0674846625766898</v>
      </c>
      <c r="M59" s="11">
        <v>1</v>
      </c>
      <c r="N59" s="10">
        <v>1.22699386503067</v>
      </c>
      <c r="O59" s="45">
        <f t="shared" si="2"/>
        <v>5.4794520547945202E-2</v>
      </c>
      <c r="P59" s="11">
        <v>1</v>
      </c>
      <c r="Q59" s="10">
        <v>2.38095238095238</v>
      </c>
      <c r="R59" s="11">
        <v>6</v>
      </c>
      <c r="S59" s="10">
        <v>8.3333333333333304</v>
      </c>
      <c r="T59" s="11">
        <v>1</v>
      </c>
      <c r="U59" s="10">
        <v>1.78571428571429</v>
      </c>
      <c r="V59" s="45">
        <f t="shared" si="3"/>
        <v>3.6529680365296802E-2</v>
      </c>
      <c r="W59" s="11">
        <v>1</v>
      </c>
      <c r="X59" s="10">
        <v>0</v>
      </c>
      <c r="Y59" s="11">
        <v>0</v>
      </c>
      <c r="Z59" s="10">
        <v>1.22699386503067</v>
      </c>
      <c r="AA59" s="45">
        <f t="shared" si="4"/>
        <v>4.5662100456621002E-3</v>
      </c>
      <c r="AB59" s="11">
        <v>0</v>
      </c>
      <c r="AC59" s="12">
        <v>1.22699386503067</v>
      </c>
      <c r="AD59">
        <v>3.8474885844748861</v>
      </c>
    </row>
    <row r="60" spans="1:30" x14ac:dyDescent="0.25">
      <c r="A60" s="8"/>
      <c r="B60" s="8" t="s">
        <v>100</v>
      </c>
      <c r="C60" s="14"/>
      <c r="D60" s="9">
        <v>2</v>
      </c>
      <c r="E60" s="10"/>
      <c r="F60" s="11">
        <v>0</v>
      </c>
      <c r="G60" s="10"/>
      <c r="H60" s="45"/>
      <c r="I60" s="11">
        <v>0</v>
      </c>
      <c r="J60" s="10"/>
      <c r="K60" s="11">
        <v>2</v>
      </c>
      <c r="L60" s="10"/>
      <c r="M60" s="11">
        <v>0</v>
      </c>
      <c r="N60" s="10"/>
      <c r="O60" s="45"/>
      <c r="P60" s="11">
        <v>0</v>
      </c>
      <c r="Q60" s="10"/>
      <c r="R60" s="11">
        <v>3</v>
      </c>
      <c r="S60" s="10"/>
      <c r="T60" s="11">
        <v>0</v>
      </c>
      <c r="U60" s="10"/>
      <c r="V60" s="45"/>
      <c r="W60" s="11">
        <v>0</v>
      </c>
      <c r="X60" s="10"/>
      <c r="Y60" s="11">
        <v>0</v>
      </c>
      <c r="Z60" s="10"/>
      <c r="AA60" s="45"/>
      <c r="AB60" s="11">
        <v>0</v>
      </c>
      <c r="AC60" s="12"/>
      <c r="AD60">
        <v>2.8571428571428572</v>
      </c>
    </row>
    <row r="61" spans="1:30" x14ac:dyDescent="0.25">
      <c r="A61" s="8" t="s">
        <v>100</v>
      </c>
      <c r="B61" s="8" t="s">
        <v>103</v>
      </c>
      <c r="C61" s="14">
        <f t="shared" si="6"/>
        <v>40</v>
      </c>
      <c r="D61" s="9">
        <v>21</v>
      </c>
      <c r="E61" s="10">
        <v>43.181818181818201</v>
      </c>
      <c r="F61" s="11">
        <v>1</v>
      </c>
      <c r="G61" s="10">
        <v>9.0909090909090899</v>
      </c>
      <c r="H61" s="45">
        <f t="shared" si="5"/>
        <v>0.55000000000000004</v>
      </c>
      <c r="I61" s="11">
        <v>3</v>
      </c>
      <c r="J61" s="10">
        <v>9.0909090909090899</v>
      </c>
      <c r="K61" s="11">
        <v>7</v>
      </c>
      <c r="L61" s="10">
        <v>18.181818181818201</v>
      </c>
      <c r="M61" s="11">
        <v>3</v>
      </c>
      <c r="N61" s="10">
        <v>0</v>
      </c>
      <c r="O61" s="45">
        <f t="shared" si="2"/>
        <v>0.32500000000000001</v>
      </c>
      <c r="P61" s="11">
        <v>0</v>
      </c>
      <c r="Q61" s="10">
        <v>1.8404907975460101</v>
      </c>
      <c r="R61" s="11">
        <v>3</v>
      </c>
      <c r="S61" s="10">
        <v>4.9079754601227004</v>
      </c>
      <c r="T61" s="11">
        <v>0</v>
      </c>
      <c r="U61" s="10">
        <v>0</v>
      </c>
      <c r="V61" s="45">
        <f t="shared" si="3"/>
        <v>7.4999999999999997E-2</v>
      </c>
      <c r="W61" s="11">
        <v>0</v>
      </c>
      <c r="X61" s="10">
        <v>2.2727272727272698</v>
      </c>
      <c r="Y61" s="11">
        <v>0</v>
      </c>
      <c r="Z61" s="10">
        <v>2.2727272727272698</v>
      </c>
      <c r="AA61" s="45">
        <f t="shared" si="4"/>
        <v>0</v>
      </c>
      <c r="AB61" s="11">
        <v>2</v>
      </c>
      <c r="AC61" s="12">
        <v>2.2727272727272698</v>
      </c>
      <c r="AD61">
        <v>3.3174999999999999</v>
      </c>
    </row>
    <row r="62" spans="1:30" x14ac:dyDescent="0.25">
      <c r="A62" s="8" t="s">
        <v>100</v>
      </c>
      <c r="B62" s="8" t="s">
        <v>104</v>
      </c>
      <c r="C62" s="14">
        <f t="shared" si="6"/>
        <v>69</v>
      </c>
      <c r="D62" s="9">
        <v>36</v>
      </c>
      <c r="E62" s="10">
        <v>61.3333333333333</v>
      </c>
      <c r="F62" s="11">
        <v>9</v>
      </c>
      <c r="G62" s="10">
        <v>13.3333333333333</v>
      </c>
      <c r="H62" s="45">
        <f t="shared" si="5"/>
        <v>0.65217391304347827</v>
      </c>
      <c r="I62" s="11">
        <v>4</v>
      </c>
      <c r="J62" s="10">
        <v>6.6666666666666696</v>
      </c>
      <c r="K62" s="11">
        <v>7</v>
      </c>
      <c r="L62" s="10">
        <v>4</v>
      </c>
      <c r="M62" s="11">
        <v>2</v>
      </c>
      <c r="N62" s="10">
        <v>5.3333333333333304</v>
      </c>
      <c r="O62" s="45">
        <f t="shared" si="2"/>
        <v>0.18840579710144928</v>
      </c>
      <c r="P62" s="11">
        <v>3</v>
      </c>
      <c r="Q62" s="10">
        <v>2.6666666666666701</v>
      </c>
      <c r="R62" s="11">
        <v>2</v>
      </c>
      <c r="S62" s="10">
        <v>0</v>
      </c>
      <c r="T62" s="11">
        <v>2</v>
      </c>
      <c r="U62" s="10">
        <v>1.3333333333333299</v>
      </c>
      <c r="V62" s="45">
        <f t="shared" si="3"/>
        <v>0.10144927536231885</v>
      </c>
      <c r="W62" s="11">
        <v>1</v>
      </c>
      <c r="X62" s="10">
        <v>0</v>
      </c>
      <c r="Y62" s="11">
        <v>1</v>
      </c>
      <c r="Z62" s="10">
        <v>1.3333333333333299</v>
      </c>
      <c r="AA62" s="45">
        <f t="shared" si="4"/>
        <v>2.8985507246376812E-2</v>
      </c>
      <c r="AB62" s="11">
        <v>2</v>
      </c>
      <c r="AC62" s="12">
        <v>4</v>
      </c>
      <c r="AD62">
        <v>3.3840579710144927</v>
      </c>
    </row>
    <row r="63" spans="1:30" x14ac:dyDescent="0.25">
      <c r="A63" s="8" t="s">
        <v>105</v>
      </c>
      <c r="B63" s="8" t="s">
        <v>105</v>
      </c>
      <c r="C63" s="14">
        <f t="shared" si="6"/>
        <v>124</v>
      </c>
      <c r="D63" s="9">
        <v>91</v>
      </c>
      <c r="E63" s="10">
        <v>87.027027027027003</v>
      </c>
      <c r="F63" s="11">
        <v>20</v>
      </c>
      <c r="G63" s="10">
        <v>5.9459459459459501</v>
      </c>
      <c r="H63" s="45">
        <f t="shared" si="5"/>
        <v>0.89516129032258063</v>
      </c>
      <c r="I63" s="11">
        <v>7</v>
      </c>
      <c r="J63" s="10">
        <v>2.7027027027027</v>
      </c>
      <c r="K63" s="11">
        <v>4</v>
      </c>
      <c r="L63" s="10">
        <v>2.7027027027027</v>
      </c>
      <c r="M63" s="11">
        <v>0</v>
      </c>
      <c r="N63" s="10">
        <v>0.54054054054054101</v>
      </c>
      <c r="O63" s="45">
        <f t="shared" si="2"/>
        <v>8.8709677419354843E-2</v>
      </c>
      <c r="P63" s="11">
        <v>0</v>
      </c>
      <c r="Q63" s="10">
        <v>1.08108108108108</v>
      </c>
      <c r="R63" s="11">
        <v>1</v>
      </c>
      <c r="S63" s="10">
        <v>0</v>
      </c>
      <c r="T63" s="11">
        <v>0</v>
      </c>
      <c r="U63" s="10">
        <v>0</v>
      </c>
      <c r="V63" s="45">
        <f t="shared" si="3"/>
        <v>8.0645161290322578E-3</v>
      </c>
      <c r="W63" s="11">
        <v>0</v>
      </c>
      <c r="X63" s="10">
        <v>0</v>
      </c>
      <c r="Y63" s="11">
        <v>0</v>
      </c>
      <c r="Z63" s="10">
        <v>0</v>
      </c>
      <c r="AA63" s="45">
        <f t="shared" si="4"/>
        <v>0</v>
      </c>
      <c r="AB63" s="11">
        <v>1</v>
      </c>
      <c r="AC63" s="12">
        <v>0</v>
      </c>
      <c r="AD63">
        <v>3.8314516129032259</v>
      </c>
    </row>
    <row r="64" spans="1:30" x14ac:dyDescent="0.25">
      <c r="A64" s="8" t="s">
        <v>51</v>
      </c>
      <c r="B64" s="8" t="s">
        <v>106</v>
      </c>
      <c r="C64" s="14">
        <f t="shared" si="6"/>
        <v>266</v>
      </c>
      <c r="D64" s="9">
        <v>78</v>
      </c>
      <c r="E64" s="10">
        <v>35.3951890034364</v>
      </c>
      <c r="F64" s="11">
        <v>34</v>
      </c>
      <c r="G64" s="10">
        <v>16.1512027491409</v>
      </c>
      <c r="H64" s="45">
        <f t="shared" si="5"/>
        <v>0.42105263157894735</v>
      </c>
      <c r="I64" s="11">
        <v>30</v>
      </c>
      <c r="J64" s="10">
        <v>6.8728522336769799</v>
      </c>
      <c r="K64" s="11">
        <v>32</v>
      </c>
      <c r="L64" s="10">
        <v>15.807560137456999</v>
      </c>
      <c r="M64" s="11">
        <v>17</v>
      </c>
      <c r="N64" s="10">
        <v>7.90378006872852</v>
      </c>
      <c r="O64" s="45">
        <f t="shared" si="2"/>
        <v>0.29699248120300753</v>
      </c>
      <c r="P64" s="11">
        <v>10</v>
      </c>
      <c r="Q64" s="10">
        <v>2.7491408934707899</v>
      </c>
      <c r="R64" s="11">
        <v>18</v>
      </c>
      <c r="S64" s="10">
        <v>5.4982817869415799</v>
      </c>
      <c r="T64" s="11">
        <v>13</v>
      </c>
      <c r="U64" s="10">
        <v>2.0618556701030899</v>
      </c>
      <c r="V64" s="45">
        <f t="shared" si="3"/>
        <v>0.15413533834586465</v>
      </c>
      <c r="W64" s="11">
        <v>2</v>
      </c>
      <c r="X64" s="10">
        <v>0</v>
      </c>
      <c r="Y64" s="11">
        <v>13</v>
      </c>
      <c r="Z64" s="10">
        <v>2.7491408934707899</v>
      </c>
      <c r="AA64" s="45">
        <f t="shared" si="4"/>
        <v>5.6390977443609019E-2</v>
      </c>
      <c r="AB64" s="11">
        <v>19</v>
      </c>
      <c r="AC64" s="12">
        <v>4.8109965635738803</v>
      </c>
      <c r="AD64">
        <v>2.9150375939849624</v>
      </c>
    </row>
    <row r="65" spans="1:30" x14ac:dyDescent="0.25">
      <c r="A65" s="8"/>
      <c r="B65" s="8" t="s">
        <v>107</v>
      </c>
      <c r="C65" s="14"/>
      <c r="D65" s="9">
        <v>59</v>
      </c>
      <c r="E65" s="10"/>
      <c r="F65" s="11">
        <v>10</v>
      </c>
      <c r="G65" s="10"/>
      <c r="H65" s="45"/>
      <c r="I65" s="11">
        <v>6</v>
      </c>
      <c r="J65" s="10"/>
      <c r="K65" s="11">
        <v>6</v>
      </c>
      <c r="L65" s="10"/>
      <c r="M65" s="11">
        <v>2</v>
      </c>
      <c r="N65" s="10"/>
      <c r="O65" s="45"/>
      <c r="P65" s="11">
        <v>1</v>
      </c>
      <c r="Q65" s="10"/>
      <c r="R65" s="11">
        <v>0</v>
      </c>
      <c r="S65" s="10"/>
      <c r="T65" s="11">
        <v>1</v>
      </c>
      <c r="U65" s="10"/>
      <c r="V65" s="45"/>
      <c r="W65" s="11">
        <v>0</v>
      </c>
      <c r="X65" s="10"/>
      <c r="Y65" s="11">
        <v>0</v>
      </c>
      <c r="Z65" s="10"/>
      <c r="AA65" s="45"/>
      <c r="AB65" s="11">
        <v>1</v>
      </c>
      <c r="AC65" s="12"/>
      <c r="AD65">
        <v>3.7232558139534886</v>
      </c>
    </row>
    <row r="66" spans="1:30" x14ac:dyDescent="0.25">
      <c r="A66" s="8" t="s">
        <v>108</v>
      </c>
      <c r="B66" s="8" t="s">
        <v>108</v>
      </c>
      <c r="C66" s="14">
        <f t="shared" si="6"/>
        <v>136</v>
      </c>
      <c r="D66" s="9">
        <v>36</v>
      </c>
      <c r="E66" s="10">
        <v>36.305732484076401</v>
      </c>
      <c r="F66" s="11">
        <v>21</v>
      </c>
      <c r="G66" s="10">
        <v>15.9235668789809</v>
      </c>
      <c r="H66" s="45">
        <f t="shared" si="5"/>
        <v>0.41911764705882354</v>
      </c>
      <c r="I66" s="11">
        <v>21</v>
      </c>
      <c r="J66" s="10">
        <v>11.4649681528662</v>
      </c>
      <c r="K66" s="11">
        <v>10</v>
      </c>
      <c r="L66" s="10">
        <v>12.7388535031847</v>
      </c>
      <c r="M66" s="11">
        <v>14</v>
      </c>
      <c r="N66" s="10">
        <v>3.8216560509554101</v>
      </c>
      <c r="O66" s="45">
        <f t="shared" si="2"/>
        <v>0.33088235294117646</v>
      </c>
      <c r="P66" s="11">
        <v>11</v>
      </c>
      <c r="Q66" s="10">
        <v>5.7324840764331197</v>
      </c>
      <c r="R66" s="11">
        <v>6</v>
      </c>
      <c r="S66" s="10">
        <v>5.7324840764331197</v>
      </c>
      <c r="T66" s="11">
        <v>2</v>
      </c>
      <c r="U66" s="10">
        <v>4.4585987261146496</v>
      </c>
      <c r="V66" s="45">
        <f t="shared" si="3"/>
        <v>0.13970588235294118</v>
      </c>
      <c r="W66" s="11">
        <v>3</v>
      </c>
      <c r="X66" s="10">
        <v>1.2738853503184699</v>
      </c>
      <c r="Y66" s="11">
        <v>5</v>
      </c>
      <c r="Z66" s="10">
        <v>1.2738853503184699</v>
      </c>
      <c r="AA66" s="45">
        <f t="shared" si="4"/>
        <v>5.8823529411764705E-2</v>
      </c>
      <c r="AB66" s="11">
        <v>7</v>
      </c>
      <c r="AC66" s="12">
        <v>1.2738853503184699</v>
      </c>
      <c r="AD66">
        <v>3.0029411764705882</v>
      </c>
    </row>
    <row r="67" spans="1:30" x14ac:dyDescent="0.25">
      <c r="A67" s="8" t="s">
        <v>86</v>
      </c>
      <c r="B67" s="8" t="s">
        <v>109</v>
      </c>
      <c r="C67" s="14">
        <f t="shared" si="6"/>
        <v>441</v>
      </c>
      <c r="D67" s="9">
        <v>87</v>
      </c>
      <c r="E67" s="10">
        <v>22.452830188679201</v>
      </c>
      <c r="F67" s="11">
        <v>59</v>
      </c>
      <c r="G67" s="10">
        <v>13.7735849056604</v>
      </c>
      <c r="H67" s="45">
        <f t="shared" si="5"/>
        <v>0.33106575963718821</v>
      </c>
      <c r="I67" s="11">
        <v>78</v>
      </c>
      <c r="J67" s="10">
        <v>14.5283018867925</v>
      </c>
      <c r="K67" s="11">
        <v>83</v>
      </c>
      <c r="L67" s="10">
        <v>17.358490566037698</v>
      </c>
      <c r="M67" s="11">
        <v>38</v>
      </c>
      <c r="N67" s="10">
        <v>9.0566037735849108</v>
      </c>
      <c r="O67" s="45">
        <f t="shared" si="2"/>
        <v>0.4512471655328798</v>
      </c>
      <c r="P67" s="11">
        <v>25</v>
      </c>
      <c r="Q67" s="10">
        <v>5.8490566037735796</v>
      </c>
      <c r="R67" s="11">
        <v>31</v>
      </c>
      <c r="S67" s="10">
        <v>6.7924528301886804</v>
      </c>
      <c r="T67" s="11">
        <v>9</v>
      </c>
      <c r="U67" s="10">
        <v>2.64150943396226</v>
      </c>
      <c r="V67" s="45">
        <f t="shared" si="3"/>
        <v>0.14739229024943309</v>
      </c>
      <c r="W67" s="11">
        <v>4</v>
      </c>
      <c r="X67" s="10">
        <v>0.94339622641509402</v>
      </c>
      <c r="Y67" s="11">
        <v>11</v>
      </c>
      <c r="Z67" s="10">
        <v>3.0188679245282999</v>
      </c>
      <c r="AA67" s="45">
        <f t="shared" si="4"/>
        <v>3.4013605442176874E-2</v>
      </c>
      <c r="AB67" s="11">
        <v>16</v>
      </c>
      <c r="AC67" s="12">
        <v>3.5849056603773599</v>
      </c>
      <c r="AD67">
        <v>3.0074829931972791</v>
      </c>
    </row>
    <row r="68" spans="1:30" x14ac:dyDescent="0.25">
      <c r="A68" s="8" t="s">
        <v>110</v>
      </c>
      <c r="B68" s="8" t="s">
        <v>110</v>
      </c>
      <c r="C68" s="14">
        <f t="shared" si="6"/>
        <v>955</v>
      </c>
      <c r="D68" s="9">
        <v>301</v>
      </c>
      <c r="E68" s="10">
        <v>34.001910219675302</v>
      </c>
      <c r="F68" s="11">
        <v>116</v>
      </c>
      <c r="G68" s="10">
        <v>14.231136580706799</v>
      </c>
      <c r="H68" s="45">
        <f t="shared" si="5"/>
        <v>0.43664921465968587</v>
      </c>
      <c r="I68" s="11">
        <v>97</v>
      </c>
      <c r="J68" s="10">
        <v>13.4670487106017</v>
      </c>
      <c r="K68" s="11">
        <v>108</v>
      </c>
      <c r="L68" s="10">
        <v>11.174785100286501</v>
      </c>
      <c r="M68" s="11">
        <v>65</v>
      </c>
      <c r="N68" s="10">
        <v>6.2082139446036297</v>
      </c>
      <c r="O68" s="45">
        <f t="shared" si="2"/>
        <v>0.28272251308900526</v>
      </c>
      <c r="P68" s="11">
        <v>59</v>
      </c>
      <c r="Q68" s="10">
        <v>4.3935052531041103</v>
      </c>
      <c r="R68" s="11">
        <v>70</v>
      </c>
      <c r="S68" s="10">
        <v>5.9216809933142303</v>
      </c>
      <c r="T68" s="11">
        <v>34</v>
      </c>
      <c r="U68" s="10">
        <v>2.5787965616045798</v>
      </c>
      <c r="V68" s="45">
        <f t="shared" si="3"/>
        <v>0.17068062827225131</v>
      </c>
      <c r="W68" s="11">
        <v>15</v>
      </c>
      <c r="X68" s="10">
        <v>1.33715377268386</v>
      </c>
      <c r="Y68" s="11">
        <v>34</v>
      </c>
      <c r="Z68" s="10">
        <v>3.0563514804202501</v>
      </c>
      <c r="AA68" s="45">
        <f t="shared" si="4"/>
        <v>5.1308900523560207E-2</v>
      </c>
      <c r="AB68" s="11">
        <v>56</v>
      </c>
      <c r="AC68" s="12">
        <v>3.6294173829990499</v>
      </c>
      <c r="AD68">
        <v>2.9736125654450261</v>
      </c>
    </row>
    <row r="69" spans="1:30" x14ac:dyDescent="0.25">
      <c r="A69" s="8" t="s">
        <v>51</v>
      </c>
      <c r="B69" s="8" t="s">
        <v>111</v>
      </c>
      <c r="C69" s="14">
        <f t="shared" si="6"/>
        <v>150</v>
      </c>
      <c r="D69" s="9">
        <v>44</v>
      </c>
      <c r="E69" s="10">
        <v>33.458646616541401</v>
      </c>
      <c r="F69" s="11">
        <v>41</v>
      </c>
      <c r="G69" s="10">
        <v>15.789473684210501</v>
      </c>
      <c r="H69" s="45">
        <f t="shared" si="5"/>
        <v>0.56666666666666665</v>
      </c>
      <c r="I69" s="11">
        <v>23</v>
      </c>
      <c r="J69" s="10">
        <v>11.654135338345901</v>
      </c>
      <c r="K69" s="11">
        <v>13</v>
      </c>
      <c r="L69" s="10">
        <v>12.406015037594001</v>
      </c>
      <c r="M69" s="11">
        <v>7</v>
      </c>
      <c r="N69" s="10">
        <v>7.8947368421052602</v>
      </c>
      <c r="O69" s="45">
        <f t="shared" si="2"/>
        <v>0.28666666666666668</v>
      </c>
      <c r="P69" s="11">
        <v>7</v>
      </c>
      <c r="Q69" s="10">
        <v>4.5112781954887202</v>
      </c>
      <c r="R69" s="11">
        <v>4</v>
      </c>
      <c r="S69" s="10">
        <v>4.88721804511278</v>
      </c>
      <c r="T69" s="11">
        <v>2</v>
      </c>
      <c r="U69" s="10">
        <v>2.6315789473684199</v>
      </c>
      <c r="V69" s="45">
        <f t="shared" si="3"/>
        <v>8.666666666666667E-2</v>
      </c>
      <c r="W69" s="11">
        <v>1</v>
      </c>
      <c r="X69" s="10">
        <v>1.8796992481203001</v>
      </c>
      <c r="Y69" s="11">
        <v>3</v>
      </c>
      <c r="Z69" s="10">
        <v>1.8796992481203001</v>
      </c>
      <c r="AA69" s="45">
        <f t="shared" si="4"/>
        <v>2.6666666666666668E-2</v>
      </c>
      <c r="AB69" s="11">
        <v>5</v>
      </c>
      <c r="AC69" s="12">
        <v>3.0075187969924801</v>
      </c>
      <c r="AD69">
        <v>3.2886666666666668</v>
      </c>
    </row>
    <row r="70" spans="1:30" x14ac:dyDescent="0.25">
      <c r="A70" s="8" t="s">
        <v>37</v>
      </c>
      <c r="B70" s="8" t="s">
        <v>112</v>
      </c>
      <c r="C70" s="14">
        <f t="shared" si="6"/>
        <v>471</v>
      </c>
      <c r="D70" s="9">
        <v>169</v>
      </c>
      <c r="E70" s="10">
        <v>47.1458773784355</v>
      </c>
      <c r="F70" s="11">
        <v>85</v>
      </c>
      <c r="G70" s="10">
        <v>15.6448202959831</v>
      </c>
      <c r="H70" s="45">
        <f t="shared" si="5"/>
        <v>0.53927813163481952</v>
      </c>
      <c r="I70" s="11">
        <v>36</v>
      </c>
      <c r="J70" s="10">
        <v>8.2452431289640593</v>
      </c>
      <c r="K70" s="11">
        <v>61</v>
      </c>
      <c r="L70" s="10">
        <v>8.6680761099365693</v>
      </c>
      <c r="M70" s="11">
        <v>26</v>
      </c>
      <c r="N70" s="10">
        <v>2.32558139534884</v>
      </c>
      <c r="O70" s="45">
        <f t="shared" si="2"/>
        <v>0.26114649681528662</v>
      </c>
      <c r="P70" s="11">
        <v>17</v>
      </c>
      <c r="Q70" s="10">
        <v>3.1712473572938702</v>
      </c>
      <c r="R70" s="11">
        <v>27</v>
      </c>
      <c r="S70" s="10">
        <v>4.0169133192388999</v>
      </c>
      <c r="T70" s="11">
        <v>15</v>
      </c>
      <c r="U70" s="10">
        <v>2.5369978858350999</v>
      </c>
      <c r="V70" s="45">
        <f t="shared" si="3"/>
        <v>0.12526539278131635</v>
      </c>
      <c r="W70" s="11">
        <v>4</v>
      </c>
      <c r="X70" s="10">
        <v>1.90274841437632</v>
      </c>
      <c r="Y70" s="11">
        <v>8</v>
      </c>
      <c r="Z70" s="10">
        <v>2.1141649048625801</v>
      </c>
      <c r="AA70" s="45">
        <f t="shared" si="4"/>
        <v>2.5477707006369428E-2</v>
      </c>
      <c r="AB70" s="11">
        <v>23</v>
      </c>
      <c r="AC70" s="12">
        <v>4.2283298097251603</v>
      </c>
      <c r="AD70">
        <v>3.1726114649681527</v>
      </c>
    </row>
    <row r="71" spans="1:30" x14ac:dyDescent="0.25">
      <c r="A71" s="8" t="s">
        <v>39</v>
      </c>
      <c r="B71" s="8" t="s">
        <v>113</v>
      </c>
      <c r="C71" s="14">
        <f t="shared" si="6"/>
        <v>479</v>
      </c>
      <c r="D71" s="9">
        <v>92</v>
      </c>
      <c r="E71" s="10">
        <v>24.290220820189301</v>
      </c>
      <c r="F71" s="11">
        <v>76</v>
      </c>
      <c r="G71" s="10">
        <v>17.8233438485804</v>
      </c>
      <c r="H71" s="45">
        <f t="shared" si="5"/>
        <v>0.35073068893528186</v>
      </c>
      <c r="I71" s="11">
        <v>69</v>
      </c>
      <c r="J71" s="10">
        <v>12.4605678233438</v>
      </c>
      <c r="K71" s="11">
        <v>48</v>
      </c>
      <c r="L71" s="10">
        <v>11.671924290220799</v>
      </c>
      <c r="M71" s="11">
        <v>45</v>
      </c>
      <c r="N71" s="10">
        <v>7.8864353312302802</v>
      </c>
      <c r="O71" s="45">
        <f t="shared" si="2"/>
        <v>0.33820459290187893</v>
      </c>
      <c r="P71" s="11">
        <v>30</v>
      </c>
      <c r="Q71" s="10">
        <v>6.4668769716088299</v>
      </c>
      <c r="R71" s="11">
        <v>26</v>
      </c>
      <c r="S71" s="10">
        <v>5.8359621451104102</v>
      </c>
      <c r="T71" s="11">
        <v>24</v>
      </c>
      <c r="U71" s="10">
        <v>4.2586750788643499</v>
      </c>
      <c r="V71" s="45">
        <f t="shared" si="3"/>
        <v>0.16701461377870563</v>
      </c>
      <c r="W71" s="11">
        <v>17</v>
      </c>
      <c r="X71" s="10">
        <v>1.8927444794952699</v>
      </c>
      <c r="Y71" s="11">
        <v>22</v>
      </c>
      <c r="Z71" s="10">
        <v>3.31230283911672</v>
      </c>
      <c r="AA71" s="45">
        <f t="shared" si="4"/>
        <v>8.1419624217118999E-2</v>
      </c>
      <c r="AB71" s="11">
        <v>30</v>
      </c>
      <c r="AC71" s="12">
        <v>4.1009463722397497</v>
      </c>
      <c r="AD71">
        <v>2.8148225469728603</v>
      </c>
    </row>
    <row r="72" spans="1:30" x14ac:dyDescent="0.25">
      <c r="A72" s="8"/>
      <c r="B72" s="8" t="s">
        <v>114</v>
      </c>
      <c r="C72" s="14"/>
      <c r="D72" s="9">
        <v>37</v>
      </c>
      <c r="E72" s="10"/>
      <c r="F72" s="11">
        <v>22</v>
      </c>
      <c r="G72" s="10"/>
      <c r="H72" s="45"/>
      <c r="I72" s="11">
        <v>18</v>
      </c>
      <c r="J72" s="10"/>
      <c r="K72" s="11">
        <v>27</v>
      </c>
      <c r="L72" s="10"/>
      <c r="M72" s="11">
        <v>23</v>
      </c>
      <c r="N72" s="10"/>
      <c r="O72" s="45"/>
      <c r="P72" s="11">
        <v>19</v>
      </c>
      <c r="Q72" s="10"/>
      <c r="R72" s="11">
        <v>16</v>
      </c>
      <c r="S72" s="10"/>
      <c r="T72" s="11">
        <v>17</v>
      </c>
      <c r="U72" s="10"/>
      <c r="V72" s="45"/>
      <c r="W72" s="11">
        <v>6</v>
      </c>
      <c r="X72" s="10"/>
      <c r="Y72" s="11">
        <v>23</v>
      </c>
      <c r="Z72" s="10"/>
      <c r="AA72" s="45"/>
      <c r="AB72" s="11">
        <v>36</v>
      </c>
      <c r="AC72" s="12"/>
      <c r="AD72">
        <v>2.3250000000000002</v>
      </c>
    </row>
    <row r="73" spans="1:30" x14ac:dyDescent="0.25">
      <c r="A73" s="8" t="s">
        <v>58</v>
      </c>
      <c r="B73" s="8" t="s">
        <v>115</v>
      </c>
      <c r="C73" s="14">
        <v>178</v>
      </c>
      <c r="D73" s="9">
        <v>112</v>
      </c>
      <c r="E73" s="10">
        <v>37.3333333333333</v>
      </c>
      <c r="F73" s="11">
        <v>52</v>
      </c>
      <c r="G73" s="10">
        <v>18.3333333333333</v>
      </c>
      <c r="H73" s="45">
        <f t="shared" si="5"/>
        <v>0.9213483146067416</v>
      </c>
      <c r="I73" s="11">
        <v>31</v>
      </c>
      <c r="J73" s="10">
        <v>10</v>
      </c>
      <c r="K73" s="11">
        <v>38</v>
      </c>
      <c r="L73" s="10">
        <v>9.6666666666666696</v>
      </c>
      <c r="M73" s="11">
        <v>32</v>
      </c>
      <c r="N73" s="10">
        <v>4.6666666666666696</v>
      </c>
      <c r="O73" s="45">
        <f t="shared" si="2"/>
        <v>0.56741573033707871</v>
      </c>
      <c r="P73" s="11">
        <v>17</v>
      </c>
      <c r="Q73" s="10">
        <v>4</v>
      </c>
      <c r="R73" s="11">
        <v>10</v>
      </c>
      <c r="S73" s="10">
        <v>3.6666666666666701</v>
      </c>
      <c r="T73" s="11">
        <v>11</v>
      </c>
      <c r="U73" s="10">
        <v>4</v>
      </c>
      <c r="V73" s="45">
        <f t="shared" si="3"/>
        <v>0.21348314606741572</v>
      </c>
      <c r="W73" s="11">
        <v>9</v>
      </c>
      <c r="X73" s="10">
        <v>1.3333333333333299</v>
      </c>
      <c r="Y73" s="11">
        <v>11</v>
      </c>
      <c r="Z73" s="10">
        <v>2</v>
      </c>
      <c r="AA73" s="45">
        <f t="shared" si="4"/>
        <v>0.11235955056179775</v>
      </c>
      <c r="AB73" s="11">
        <v>8</v>
      </c>
      <c r="AC73" s="12">
        <v>5</v>
      </c>
      <c r="AD73">
        <v>3.2937027707808566</v>
      </c>
    </row>
    <row r="74" spans="1:30" x14ac:dyDescent="0.25">
      <c r="A74" s="8"/>
      <c r="B74" s="8" t="s">
        <v>116</v>
      </c>
      <c r="C74" s="14">
        <v>49</v>
      </c>
      <c r="D74" s="9">
        <v>35</v>
      </c>
      <c r="E74" s="10">
        <v>94.594594594594597</v>
      </c>
      <c r="F74" s="11">
        <v>0</v>
      </c>
      <c r="G74" s="10">
        <v>2.7027027027027</v>
      </c>
      <c r="H74" s="45">
        <f t="shared" si="5"/>
        <v>0.7142857142857143</v>
      </c>
      <c r="I74" s="11">
        <v>0</v>
      </c>
      <c r="J74" s="10">
        <v>2.7027027027027</v>
      </c>
      <c r="K74" s="11">
        <v>2</v>
      </c>
      <c r="L74" s="10">
        <v>0</v>
      </c>
      <c r="M74" s="11">
        <v>0</v>
      </c>
      <c r="N74" s="10">
        <v>0</v>
      </c>
      <c r="O74" s="45">
        <f t="shared" si="2"/>
        <v>4.0816326530612242E-2</v>
      </c>
      <c r="P74" s="11">
        <v>0</v>
      </c>
      <c r="Q74" s="10">
        <v>0</v>
      </c>
      <c r="R74" s="11">
        <v>0</v>
      </c>
      <c r="S74" s="10">
        <v>0</v>
      </c>
      <c r="T74" s="11">
        <v>0</v>
      </c>
      <c r="U74" s="10">
        <v>0</v>
      </c>
      <c r="V74" s="45">
        <f t="shared" si="3"/>
        <v>0</v>
      </c>
      <c r="W74" s="11">
        <v>0</v>
      </c>
      <c r="X74" s="10">
        <v>0</v>
      </c>
      <c r="Y74" s="11">
        <v>0</v>
      </c>
      <c r="Z74" s="10">
        <v>0</v>
      </c>
      <c r="AA74" s="45">
        <f t="shared" si="4"/>
        <v>0</v>
      </c>
      <c r="AB74" s="11">
        <v>0</v>
      </c>
      <c r="AC74" s="12">
        <v>0</v>
      </c>
      <c r="AD74">
        <v>3.9607843137254903</v>
      </c>
    </row>
    <row r="75" spans="1:30" x14ac:dyDescent="0.25">
      <c r="A75" s="8" t="s">
        <v>117</v>
      </c>
      <c r="B75" s="8" t="s">
        <v>117</v>
      </c>
      <c r="C75" s="14">
        <v>12</v>
      </c>
      <c r="D75" s="11">
        <v>13</v>
      </c>
      <c r="E75" s="18">
        <v>18.309859154929601</v>
      </c>
      <c r="F75" s="11">
        <v>10</v>
      </c>
      <c r="G75" s="18">
        <v>18.309859154929601</v>
      </c>
      <c r="H75" s="45">
        <f t="shared" si="5"/>
        <v>1.9166666666666667</v>
      </c>
      <c r="I75" s="11">
        <v>8</v>
      </c>
      <c r="J75" s="18">
        <v>11.2676056338028</v>
      </c>
      <c r="K75" s="11">
        <v>5</v>
      </c>
      <c r="L75" s="18">
        <v>14.084507042253501</v>
      </c>
      <c r="M75" s="11">
        <v>8</v>
      </c>
      <c r="N75" s="18">
        <v>19.7183098591549</v>
      </c>
      <c r="O75" s="45">
        <f t="shared" si="2"/>
        <v>1.75</v>
      </c>
      <c r="P75" s="11">
        <v>7</v>
      </c>
      <c r="Q75" s="18">
        <v>8.4507042253521103</v>
      </c>
      <c r="R75" s="11">
        <v>6</v>
      </c>
      <c r="S75" s="18">
        <v>4.2253521126760596</v>
      </c>
      <c r="T75" s="11">
        <v>0</v>
      </c>
      <c r="U75" s="18">
        <v>0</v>
      </c>
      <c r="V75" s="45">
        <f t="shared" si="3"/>
        <v>1.0833333333333333</v>
      </c>
      <c r="W75" s="11">
        <v>2</v>
      </c>
      <c r="X75" s="18">
        <v>1.40845070422535</v>
      </c>
      <c r="Y75" s="11">
        <v>1</v>
      </c>
      <c r="Z75" s="18">
        <v>2.8169014084507</v>
      </c>
      <c r="AA75" s="45">
        <f t="shared" si="4"/>
        <v>0.25</v>
      </c>
      <c r="AB75" s="11">
        <v>4</v>
      </c>
      <c r="AC75" s="19">
        <v>1.40845070422535</v>
      </c>
      <c r="AD75">
        <v>2.8523809523809525</v>
      </c>
    </row>
    <row r="76" spans="1:30" x14ac:dyDescent="0.25">
      <c r="A76" s="20" t="s">
        <v>118</v>
      </c>
      <c r="B76" s="20"/>
      <c r="C76" s="21">
        <f>SUM(C8:C75)</f>
        <v>12794</v>
      </c>
      <c r="D76" s="21">
        <f>SUM(D8:D75)</f>
        <v>4571</v>
      </c>
      <c r="E76" s="22">
        <f>(D76/C76)</f>
        <v>0.35727684852274505</v>
      </c>
      <c r="F76" s="21">
        <f>SUM(F8:F75)</f>
        <v>1963</v>
      </c>
      <c r="G76" s="22">
        <f>(F76/C76)</f>
        <v>0.15343129591996249</v>
      </c>
      <c r="H76" s="22">
        <f>(E76+G76)</f>
        <v>0.51070814444270751</v>
      </c>
      <c r="I76" s="21">
        <f>SUM(I8:I75)</f>
        <v>1338</v>
      </c>
      <c r="J76" s="22">
        <f>(I76/C76)</f>
        <v>0.10458027200250117</v>
      </c>
      <c r="K76" s="21">
        <f>SUM(K8:K75)</f>
        <v>1608</v>
      </c>
      <c r="L76" s="22">
        <f>(K76/C76)</f>
        <v>0.12568391433484447</v>
      </c>
      <c r="M76" s="21">
        <f>SUM(M8:M75)</f>
        <v>997</v>
      </c>
      <c r="N76" s="22">
        <f>(M76/C76)</f>
        <v>7.7927153353134285E-2</v>
      </c>
      <c r="O76" s="22">
        <f>(J76+L76+N76)</f>
        <v>0.3081913396904799</v>
      </c>
      <c r="P76" s="21">
        <f>SUM(P8:P75)</f>
        <v>699</v>
      </c>
      <c r="Q76" s="22">
        <f>(P76/C76)</f>
        <v>5.4634985149288731E-2</v>
      </c>
      <c r="R76" s="21">
        <f>SUM(R8:R75)</f>
        <v>786</v>
      </c>
      <c r="S76" s="22">
        <f>(R76/C76)</f>
        <v>6.1435047678599343E-2</v>
      </c>
      <c r="T76" s="21">
        <f>SUM(T8:T75)</f>
        <v>418</v>
      </c>
      <c r="U76" s="22">
        <f>(T76/C76)</f>
        <v>3.2671564795998122E-2</v>
      </c>
      <c r="V76" s="22">
        <f>(Q76+S76+U76)</f>
        <v>0.1487415976238862</v>
      </c>
      <c r="W76" s="21">
        <f>SUM(W8:W75)</f>
        <v>213</v>
      </c>
      <c r="X76" s="22">
        <f>(W76/C76)</f>
        <v>1.6648428951070816E-2</v>
      </c>
      <c r="Y76" s="21">
        <f>SUM(Y8:Y75)</f>
        <v>376</v>
      </c>
      <c r="Z76" s="22">
        <f>(Y76/C76)</f>
        <v>2.9388775988744724E-2</v>
      </c>
      <c r="AA76" s="22">
        <f>(X76+Z76)</f>
        <v>4.6037204939815543E-2</v>
      </c>
      <c r="AB76" s="21">
        <f>SUM(AB8:AB75)</f>
        <v>609</v>
      </c>
      <c r="AC76" s="22">
        <f>(AB76/C76)</f>
        <v>4.7600437705174303E-2</v>
      </c>
    </row>
    <row r="80" spans="1:30" x14ac:dyDescent="0.25">
      <c r="A80" s="35" t="s">
        <v>137</v>
      </c>
    </row>
  </sheetData>
  <mergeCells count="3">
    <mergeCell ref="A1:AC1"/>
    <mergeCell ref="A2:AC2"/>
    <mergeCell ref="A4:AC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55"/>
  <sheetViews>
    <sheetView topLeftCell="A11" zoomScale="66" zoomScaleNormal="66" workbookViewId="0">
      <selection activeCell="AE7" sqref="AE7"/>
    </sheetView>
  </sheetViews>
  <sheetFormatPr defaultRowHeight="15" x14ac:dyDescent="0.25"/>
  <sheetData>
    <row r="1" spans="1:30" ht="25.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30" ht="18" x14ac:dyDescent="0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30" ht="18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"/>
      <c r="X3" s="2"/>
      <c r="Y3" s="2"/>
      <c r="Z3" s="2"/>
      <c r="AA3" s="2"/>
      <c r="AB3" s="2"/>
      <c r="AC3" s="2"/>
    </row>
    <row r="4" spans="1:30" x14ac:dyDescent="0.25">
      <c r="A4" s="58" t="s">
        <v>138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30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0" x14ac:dyDescent="0.25">
      <c r="A7" s="5" t="s">
        <v>3</v>
      </c>
      <c r="B7" s="5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7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7" t="s">
        <v>17</v>
      </c>
      <c r="P7" s="6" t="s">
        <v>18</v>
      </c>
      <c r="Q7" s="6" t="s">
        <v>19</v>
      </c>
      <c r="R7" s="6" t="s">
        <v>20</v>
      </c>
      <c r="S7" s="6" t="s">
        <v>21</v>
      </c>
      <c r="T7" s="6" t="s">
        <v>22</v>
      </c>
      <c r="U7" s="6" t="s">
        <v>23</v>
      </c>
      <c r="V7" s="7" t="s">
        <v>24</v>
      </c>
      <c r="W7" s="6" t="s">
        <v>25</v>
      </c>
      <c r="X7" s="6" t="s">
        <v>26</v>
      </c>
      <c r="Y7" s="6" t="s">
        <v>27</v>
      </c>
      <c r="Z7" s="6" t="s">
        <v>28</v>
      </c>
      <c r="AA7" s="7" t="s">
        <v>29</v>
      </c>
      <c r="AB7" s="6" t="s">
        <v>30</v>
      </c>
      <c r="AC7" s="7" t="s">
        <v>31</v>
      </c>
      <c r="AD7" t="s">
        <v>32</v>
      </c>
    </row>
    <row r="8" spans="1:30" x14ac:dyDescent="0.25">
      <c r="A8" s="49" t="s">
        <v>33</v>
      </c>
      <c r="B8" s="49" t="s">
        <v>34</v>
      </c>
      <c r="C8" s="14">
        <f>D8+F8+I8+K8+M8+P8+R8+T8+W8+Y8+AB8</f>
        <v>33</v>
      </c>
      <c r="D8" s="9">
        <v>9</v>
      </c>
      <c r="E8" s="13">
        <v>28.846153846153801</v>
      </c>
      <c r="F8" s="11">
        <v>4</v>
      </c>
      <c r="G8" s="10">
        <v>10</v>
      </c>
      <c r="H8" s="45">
        <f>(D8+F8)/C8</f>
        <v>0.39393939393939392</v>
      </c>
      <c r="I8" s="11">
        <v>7</v>
      </c>
      <c r="J8" s="10">
        <v>15</v>
      </c>
      <c r="K8" s="11">
        <v>4</v>
      </c>
      <c r="L8" s="10">
        <v>11.538461538461499</v>
      </c>
      <c r="M8" s="11">
        <v>3</v>
      </c>
      <c r="N8" s="10">
        <v>7.6923076923076898</v>
      </c>
      <c r="O8" s="45">
        <f t="shared" ref="O8:O50" si="0">((I8+K8+M8)/C8)</f>
        <v>0.42424242424242425</v>
      </c>
      <c r="P8" s="11">
        <v>0</v>
      </c>
      <c r="Q8" s="10">
        <v>5</v>
      </c>
      <c r="R8" s="11">
        <v>1</v>
      </c>
      <c r="S8" s="10">
        <v>6.1538461538461497</v>
      </c>
      <c r="T8" s="11">
        <v>3</v>
      </c>
      <c r="U8" s="10">
        <v>5.3846153846153904</v>
      </c>
      <c r="V8" s="45">
        <f t="shared" ref="V8:V50" si="1">((P8+R8+T8)/C8)</f>
        <v>0.12121212121212122</v>
      </c>
      <c r="W8" s="11">
        <v>1</v>
      </c>
      <c r="X8" s="10">
        <v>0.76923076923076905</v>
      </c>
      <c r="Y8" s="11">
        <v>1</v>
      </c>
      <c r="Z8" s="10">
        <v>4.6153846153846203</v>
      </c>
      <c r="AA8" s="45">
        <f t="shared" ref="AA8:AA48" si="2">((W8+Y8)/C8)</f>
        <v>6.0606060606060608E-2</v>
      </c>
      <c r="AB8" s="11">
        <v>0</v>
      </c>
      <c r="AC8" s="12">
        <v>5</v>
      </c>
      <c r="AD8">
        <v>3.1333333333333333</v>
      </c>
    </row>
    <row r="9" spans="1:30" x14ac:dyDescent="0.25">
      <c r="A9" s="49" t="s">
        <v>35</v>
      </c>
      <c r="B9" s="49" t="s">
        <v>36</v>
      </c>
      <c r="C9" s="14">
        <f t="shared" ref="C9:C33" si="3">D9+F9+I9+K9+M9+P9+R9+T9+W9+Y9+AB9</f>
        <v>1</v>
      </c>
      <c r="D9" s="9">
        <v>1</v>
      </c>
      <c r="E9" s="10">
        <v>8</v>
      </c>
      <c r="F9" s="11">
        <v>0</v>
      </c>
      <c r="G9" s="10">
        <v>14</v>
      </c>
      <c r="H9" s="45">
        <f t="shared" ref="H9:H50" si="4">(D9+F9)/C9</f>
        <v>1</v>
      </c>
      <c r="I9" s="11">
        <v>0</v>
      </c>
      <c r="J9" s="10">
        <v>6</v>
      </c>
      <c r="K9" s="11">
        <v>0</v>
      </c>
      <c r="L9" s="10">
        <v>18</v>
      </c>
      <c r="M9" s="11">
        <v>0</v>
      </c>
      <c r="N9" s="10">
        <v>10</v>
      </c>
      <c r="O9" s="45">
        <f t="shared" si="0"/>
        <v>0</v>
      </c>
      <c r="P9" s="11">
        <v>0</v>
      </c>
      <c r="Q9" s="10">
        <v>6</v>
      </c>
      <c r="R9" s="11">
        <v>0</v>
      </c>
      <c r="S9" s="10">
        <v>14</v>
      </c>
      <c r="T9" s="11">
        <v>0</v>
      </c>
      <c r="U9" s="10">
        <v>16</v>
      </c>
      <c r="V9" s="45">
        <f t="shared" si="1"/>
        <v>0</v>
      </c>
      <c r="W9" s="11">
        <v>0</v>
      </c>
      <c r="X9" s="10">
        <v>0</v>
      </c>
      <c r="Y9" s="11">
        <v>0</v>
      </c>
      <c r="Z9" s="10">
        <v>2</v>
      </c>
      <c r="AA9" s="45">
        <f t="shared" si="2"/>
        <v>0</v>
      </c>
      <c r="AB9" s="11">
        <v>0</v>
      </c>
      <c r="AC9" s="12">
        <v>6</v>
      </c>
      <c r="AD9">
        <v>4</v>
      </c>
    </row>
    <row r="10" spans="1:30" x14ac:dyDescent="0.25">
      <c r="A10" s="49" t="s">
        <v>41</v>
      </c>
      <c r="B10" s="49" t="s">
        <v>42</v>
      </c>
      <c r="C10" s="14">
        <f t="shared" si="3"/>
        <v>84</v>
      </c>
      <c r="D10" s="46">
        <v>29</v>
      </c>
      <c r="E10" s="48">
        <v>23.776223776223802</v>
      </c>
      <c r="F10" s="11">
        <v>18</v>
      </c>
      <c r="G10" s="10">
        <v>22.377622377622401</v>
      </c>
      <c r="H10" s="45">
        <f t="shared" si="4"/>
        <v>0.55952380952380953</v>
      </c>
      <c r="I10" s="11">
        <v>16</v>
      </c>
      <c r="J10" s="10">
        <v>9.79020979020979</v>
      </c>
      <c r="K10" s="11">
        <v>6</v>
      </c>
      <c r="L10" s="10">
        <v>15.384615384615399</v>
      </c>
      <c r="M10" s="11">
        <v>4</v>
      </c>
      <c r="N10" s="10">
        <v>6.2937062937062898</v>
      </c>
      <c r="O10" s="45">
        <f t="shared" si="0"/>
        <v>0.30952380952380953</v>
      </c>
      <c r="P10" s="11">
        <v>2</v>
      </c>
      <c r="Q10" s="10">
        <v>5.5944055944055897</v>
      </c>
      <c r="R10" s="11">
        <v>7</v>
      </c>
      <c r="S10" s="10">
        <v>5.2447552447552503</v>
      </c>
      <c r="T10" s="11">
        <v>1</v>
      </c>
      <c r="U10" s="10">
        <v>2.4475524475524502</v>
      </c>
      <c r="V10" s="45">
        <f t="shared" si="1"/>
        <v>0.11904761904761904</v>
      </c>
      <c r="W10" s="11">
        <v>0</v>
      </c>
      <c r="X10" s="10">
        <v>1.3986013986014001</v>
      </c>
      <c r="Y10" s="11">
        <v>0</v>
      </c>
      <c r="Z10" s="10">
        <v>1.7482517482517499</v>
      </c>
      <c r="AA10" s="45">
        <f t="shared" si="2"/>
        <v>0</v>
      </c>
      <c r="AB10" s="11">
        <v>1</v>
      </c>
      <c r="AC10" s="12">
        <v>5.9440559440559397</v>
      </c>
      <c r="AD10">
        <v>3.3869047619047619</v>
      </c>
    </row>
    <row r="11" spans="1:30" x14ac:dyDescent="0.25">
      <c r="A11" s="49" t="s">
        <v>41</v>
      </c>
      <c r="B11" s="49" t="s">
        <v>43</v>
      </c>
      <c r="C11" s="14">
        <f t="shared" si="3"/>
        <v>21</v>
      </c>
      <c r="D11" s="9">
        <v>15</v>
      </c>
      <c r="E11" s="13">
        <v>47.076923076923102</v>
      </c>
      <c r="F11" s="11">
        <v>0</v>
      </c>
      <c r="G11" s="10">
        <v>25.538461538461501</v>
      </c>
      <c r="H11" s="45">
        <f t="shared" si="4"/>
        <v>0.7142857142857143</v>
      </c>
      <c r="I11" s="11">
        <v>0</v>
      </c>
      <c r="J11" s="10">
        <v>9.8461538461538503</v>
      </c>
      <c r="K11" s="11">
        <v>2</v>
      </c>
      <c r="L11" s="10">
        <v>6.4615384615384599</v>
      </c>
      <c r="M11" s="11">
        <v>2</v>
      </c>
      <c r="N11" s="10">
        <v>3.0769230769230802</v>
      </c>
      <c r="O11" s="45">
        <f t="shared" si="0"/>
        <v>0.19047619047619047</v>
      </c>
      <c r="P11" s="11">
        <v>2</v>
      </c>
      <c r="Q11" s="10">
        <v>4</v>
      </c>
      <c r="R11" s="11">
        <v>0</v>
      </c>
      <c r="S11" s="10">
        <v>0.61538461538461497</v>
      </c>
      <c r="T11" s="11">
        <v>0</v>
      </c>
      <c r="U11" s="10">
        <v>0.61538461538461497</v>
      </c>
      <c r="V11" s="45">
        <f t="shared" si="1"/>
        <v>9.5238095238095233E-2</v>
      </c>
      <c r="W11" s="11">
        <v>0</v>
      </c>
      <c r="X11" s="10">
        <v>1.2307692307692299</v>
      </c>
      <c r="Y11" s="11">
        <v>0</v>
      </c>
      <c r="Z11" s="10">
        <v>0.61538461538461497</v>
      </c>
      <c r="AA11" s="45">
        <f t="shared" si="2"/>
        <v>0</v>
      </c>
      <c r="AB11" s="11">
        <v>0</v>
      </c>
      <c r="AC11" s="12">
        <v>0.92307692307692302</v>
      </c>
      <c r="AD11">
        <v>3.6190476190476191</v>
      </c>
    </row>
    <row r="12" spans="1:30" x14ac:dyDescent="0.25">
      <c r="A12" s="49" t="s">
        <v>44</v>
      </c>
      <c r="B12" s="49" t="s">
        <v>44</v>
      </c>
      <c r="C12" s="14">
        <f t="shared" si="3"/>
        <v>66</v>
      </c>
      <c r="D12" s="9">
        <v>24</v>
      </c>
      <c r="E12" s="13">
        <v>20.363164721141398</v>
      </c>
      <c r="F12" s="11">
        <v>3</v>
      </c>
      <c r="G12" s="10">
        <v>10.116731517509701</v>
      </c>
      <c r="H12" s="45">
        <f t="shared" si="4"/>
        <v>0.40909090909090912</v>
      </c>
      <c r="I12" s="11">
        <v>11</v>
      </c>
      <c r="J12" s="10">
        <v>12.0622568093385</v>
      </c>
      <c r="K12" s="11">
        <v>11</v>
      </c>
      <c r="L12" s="10">
        <v>13.8780804150454</v>
      </c>
      <c r="M12" s="11">
        <v>4</v>
      </c>
      <c r="N12" s="10">
        <v>10.7652399481193</v>
      </c>
      <c r="O12" s="45">
        <f t="shared" si="0"/>
        <v>0.39393939393939392</v>
      </c>
      <c r="P12" s="11">
        <v>7</v>
      </c>
      <c r="Q12" s="10">
        <v>8.6900129701686097</v>
      </c>
      <c r="R12" s="11">
        <v>4</v>
      </c>
      <c r="S12" s="10">
        <v>8.3009079118028506</v>
      </c>
      <c r="T12" s="11">
        <v>1</v>
      </c>
      <c r="U12" s="10">
        <v>6.0959792477302202</v>
      </c>
      <c r="V12" s="45">
        <f t="shared" si="1"/>
        <v>0.18181818181818182</v>
      </c>
      <c r="W12" s="11">
        <v>0</v>
      </c>
      <c r="X12" s="10">
        <v>2.20492866407263</v>
      </c>
      <c r="Y12" s="11">
        <v>0</v>
      </c>
      <c r="Z12" s="10">
        <v>3.2425421530479901</v>
      </c>
      <c r="AA12" s="45">
        <f t="shared" si="2"/>
        <v>0</v>
      </c>
      <c r="AB12" s="11">
        <v>1</v>
      </c>
      <c r="AC12" s="12">
        <v>4.2801556420233497</v>
      </c>
      <c r="AD12">
        <v>3.2272727272727271</v>
      </c>
    </row>
    <row r="13" spans="1:30" x14ac:dyDescent="0.25">
      <c r="A13" s="49" t="s">
        <v>33</v>
      </c>
      <c r="B13" s="49" t="s">
        <v>45</v>
      </c>
      <c r="C13" s="14">
        <f t="shared" si="3"/>
        <v>19</v>
      </c>
      <c r="D13" s="9">
        <v>8</v>
      </c>
      <c r="E13" s="13">
        <v>18.8118811881188</v>
      </c>
      <c r="F13" s="11">
        <v>3</v>
      </c>
      <c r="G13" s="10">
        <v>28.712871287128699</v>
      </c>
      <c r="H13" s="45">
        <f t="shared" si="4"/>
        <v>0.57894736842105265</v>
      </c>
      <c r="I13" s="11">
        <v>1</v>
      </c>
      <c r="J13" s="10">
        <v>10.891089108910901</v>
      </c>
      <c r="K13" s="11">
        <v>2</v>
      </c>
      <c r="L13" s="10">
        <v>11.881188118811901</v>
      </c>
      <c r="M13" s="11">
        <v>1</v>
      </c>
      <c r="N13" s="10">
        <v>9.9009900990098991</v>
      </c>
      <c r="O13" s="45">
        <f t="shared" si="0"/>
        <v>0.21052631578947367</v>
      </c>
      <c r="P13" s="11">
        <v>0</v>
      </c>
      <c r="Q13" s="10">
        <v>4.9504950495049496</v>
      </c>
      <c r="R13" s="11">
        <v>1</v>
      </c>
      <c r="S13" s="10">
        <v>6.9306930693069297</v>
      </c>
      <c r="T13" s="11">
        <v>1</v>
      </c>
      <c r="U13" s="10">
        <v>2.9702970297029698</v>
      </c>
      <c r="V13" s="45">
        <f t="shared" si="1"/>
        <v>0.10526315789473684</v>
      </c>
      <c r="W13" s="11">
        <v>0</v>
      </c>
      <c r="X13" s="10">
        <v>1.98019801980198</v>
      </c>
      <c r="Y13" s="11">
        <v>1</v>
      </c>
      <c r="Z13" s="10">
        <v>0</v>
      </c>
      <c r="AA13" s="45">
        <f t="shared" si="2"/>
        <v>5.2631578947368418E-2</v>
      </c>
      <c r="AB13" s="11">
        <v>1</v>
      </c>
      <c r="AC13" s="12">
        <v>2.9702970297029698</v>
      </c>
      <c r="AD13">
        <v>3.1473684210526316</v>
      </c>
    </row>
    <row r="14" spans="1:30" x14ac:dyDescent="0.25">
      <c r="A14" s="49" t="s">
        <v>46</v>
      </c>
      <c r="B14" s="49" t="s">
        <v>46</v>
      </c>
      <c r="C14" s="14">
        <f t="shared" si="3"/>
        <v>13</v>
      </c>
      <c r="D14" s="9">
        <v>7</v>
      </c>
      <c r="E14" s="11">
        <v>65</v>
      </c>
      <c r="F14" s="13">
        <v>0</v>
      </c>
      <c r="G14" s="10">
        <v>10</v>
      </c>
      <c r="H14" s="45">
        <f t="shared" si="4"/>
        <v>0.53846153846153844</v>
      </c>
      <c r="I14" s="11">
        <v>1</v>
      </c>
      <c r="J14" s="10">
        <v>0</v>
      </c>
      <c r="K14" s="11">
        <v>0</v>
      </c>
      <c r="L14" s="10">
        <v>5</v>
      </c>
      <c r="M14" s="11">
        <v>1</v>
      </c>
      <c r="N14" s="10">
        <v>5</v>
      </c>
      <c r="O14" s="45">
        <f t="shared" si="0"/>
        <v>0.15384615384615385</v>
      </c>
      <c r="P14" s="11">
        <v>0</v>
      </c>
      <c r="Q14" s="10">
        <v>0</v>
      </c>
      <c r="R14" s="11">
        <v>0</v>
      </c>
      <c r="S14" s="10">
        <v>0</v>
      </c>
      <c r="T14" s="11">
        <v>0</v>
      </c>
      <c r="U14" s="10">
        <v>5</v>
      </c>
      <c r="V14" s="45">
        <f t="shared" si="1"/>
        <v>0</v>
      </c>
      <c r="W14" s="11">
        <v>0</v>
      </c>
      <c r="X14" s="10">
        <v>0</v>
      </c>
      <c r="Y14" s="11">
        <v>1</v>
      </c>
      <c r="Z14" s="10">
        <v>5</v>
      </c>
      <c r="AA14" s="45">
        <f t="shared" si="2"/>
        <v>7.6923076923076927E-2</v>
      </c>
      <c r="AB14" s="11">
        <v>3</v>
      </c>
      <c r="AC14" s="12">
        <v>5</v>
      </c>
      <c r="AD14">
        <v>2.6923076923076925</v>
      </c>
    </row>
    <row r="15" spans="1:30" x14ac:dyDescent="0.25">
      <c r="A15" s="49" t="s">
        <v>33</v>
      </c>
      <c r="B15" s="49" t="s">
        <v>47</v>
      </c>
      <c r="C15" s="14">
        <f t="shared" si="3"/>
        <v>47</v>
      </c>
      <c r="D15" s="9">
        <v>33</v>
      </c>
      <c r="E15" s="13">
        <v>20.769230769230798</v>
      </c>
      <c r="F15" s="11">
        <v>5</v>
      </c>
      <c r="G15" s="10">
        <v>10.7692307692308</v>
      </c>
      <c r="H15" s="45">
        <f t="shared" si="4"/>
        <v>0.80851063829787229</v>
      </c>
      <c r="I15" s="11">
        <v>2</v>
      </c>
      <c r="J15" s="10">
        <v>6.1538461538461497</v>
      </c>
      <c r="K15" s="11">
        <v>2</v>
      </c>
      <c r="L15" s="10">
        <v>19.230769230769202</v>
      </c>
      <c r="M15" s="11">
        <v>0</v>
      </c>
      <c r="N15" s="10">
        <v>16.923076923076898</v>
      </c>
      <c r="O15" s="45">
        <f t="shared" si="0"/>
        <v>8.5106382978723402E-2</v>
      </c>
      <c r="P15" s="11">
        <v>2</v>
      </c>
      <c r="Q15" s="10">
        <v>6.9230769230769198</v>
      </c>
      <c r="R15" s="11">
        <v>2</v>
      </c>
      <c r="S15" s="10">
        <v>6.9230769230769198</v>
      </c>
      <c r="T15" s="11">
        <v>0</v>
      </c>
      <c r="U15" s="10">
        <v>6.1538461538461497</v>
      </c>
      <c r="V15" s="45">
        <f t="shared" si="1"/>
        <v>8.5106382978723402E-2</v>
      </c>
      <c r="W15" s="11">
        <v>0</v>
      </c>
      <c r="X15" s="10">
        <v>3.0769230769230802</v>
      </c>
      <c r="Y15" s="11">
        <v>0</v>
      </c>
      <c r="Z15" s="10">
        <v>0.76923076923076905</v>
      </c>
      <c r="AA15" s="45">
        <f t="shared" si="2"/>
        <v>0</v>
      </c>
      <c r="AB15" s="11">
        <v>1</v>
      </c>
      <c r="AC15" s="12">
        <v>2.3076923076923102</v>
      </c>
      <c r="AD15">
        <v>3.6531914893617023</v>
      </c>
    </row>
    <row r="16" spans="1:30" x14ac:dyDescent="0.25">
      <c r="A16" s="49" t="s">
        <v>48</v>
      </c>
      <c r="B16" s="49" t="s">
        <v>48</v>
      </c>
      <c r="C16" s="14">
        <f t="shared" si="3"/>
        <v>15</v>
      </c>
      <c r="D16" s="9">
        <v>2</v>
      </c>
      <c r="E16" s="10">
        <v>14.8989898989899</v>
      </c>
      <c r="F16" s="11">
        <v>1</v>
      </c>
      <c r="G16" s="10">
        <v>11.8686868686869</v>
      </c>
      <c r="H16" s="45">
        <f t="shared" si="4"/>
        <v>0.2</v>
      </c>
      <c r="I16" s="11">
        <v>0</v>
      </c>
      <c r="J16" s="10">
        <v>10.6060606060606</v>
      </c>
      <c r="K16" s="11">
        <v>5</v>
      </c>
      <c r="L16" s="10">
        <v>12.1212121212121</v>
      </c>
      <c r="M16" s="11">
        <v>2</v>
      </c>
      <c r="N16" s="10">
        <v>9.5959595959596005</v>
      </c>
      <c r="O16" s="45">
        <f t="shared" si="0"/>
        <v>0.46666666666666667</v>
      </c>
      <c r="P16" s="11">
        <v>0</v>
      </c>
      <c r="Q16" s="10">
        <v>11.1111111111111</v>
      </c>
      <c r="R16" s="11">
        <v>2</v>
      </c>
      <c r="S16" s="10">
        <v>9.5959595959596005</v>
      </c>
      <c r="T16" s="11">
        <v>2</v>
      </c>
      <c r="U16" s="10">
        <v>3.2828282828282802</v>
      </c>
      <c r="V16" s="45">
        <f t="shared" si="1"/>
        <v>0.26666666666666666</v>
      </c>
      <c r="W16" s="11">
        <v>0</v>
      </c>
      <c r="X16" s="10">
        <v>5.5555555555555598</v>
      </c>
      <c r="Y16" s="11">
        <v>0</v>
      </c>
      <c r="Z16" s="10">
        <v>5.3030303030303001</v>
      </c>
      <c r="AA16" s="45">
        <f t="shared" si="2"/>
        <v>0</v>
      </c>
      <c r="AB16" s="11">
        <v>1</v>
      </c>
      <c r="AC16" s="12">
        <v>6.0606060606060597</v>
      </c>
      <c r="AD16">
        <v>2.6333333333333333</v>
      </c>
    </row>
    <row r="17" spans="1:30" x14ac:dyDescent="0.25">
      <c r="A17" s="49" t="s">
        <v>51</v>
      </c>
      <c r="B17" s="49" t="s">
        <v>52</v>
      </c>
      <c r="C17" s="14">
        <f t="shared" si="3"/>
        <v>48</v>
      </c>
      <c r="D17" s="9">
        <v>13</v>
      </c>
      <c r="E17" s="10">
        <v>37.068965517241402</v>
      </c>
      <c r="F17" s="11">
        <v>3</v>
      </c>
      <c r="G17" s="10">
        <v>7.7586206896551699</v>
      </c>
      <c r="H17" s="45">
        <f t="shared" si="4"/>
        <v>0.33333333333333331</v>
      </c>
      <c r="I17" s="11">
        <v>3</v>
      </c>
      <c r="J17" s="10">
        <v>6.0344827586206904</v>
      </c>
      <c r="K17" s="11">
        <v>7</v>
      </c>
      <c r="L17" s="10">
        <v>9.4827586206896495</v>
      </c>
      <c r="M17" s="11">
        <v>3</v>
      </c>
      <c r="N17" s="10">
        <v>5.1724137931034502</v>
      </c>
      <c r="O17" s="45">
        <f t="shared" si="0"/>
        <v>0.27083333333333331</v>
      </c>
      <c r="P17" s="11">
        <v>3</v>
      </c>
      <c r="Q17" s="10">
        <v>4.31034482758621</v>
      </c>
      <c r="R17" s="11">
        <v>3</v>
      </c>
      <c r="S17" s="10">
        <v>15.517241379310301</v>
      </c>
      <c r="T17" s="11">
        <v>5</v>
      </c>
      <c r="U17" s="10">
        <v>2.5862068965517202</v>
      </c>
      <c r="V17" s="45">
        <f t="shared" si="1"/>
        <v>0.22916666666666666</v>
      </c>
      <c r="W17" s="11">
        <v>0</v>
      </c>
      <c r="X17" s="10">
        <v>0</v>
      </c>
      <c r="Y17" s="11">
        <v>1</v>
      </c>
      <c r="Z17" s="10">
        <v>0</v>
      </c>
      <c r="AA17" s="45">
        <f t="shared" si="2"/>
        <v>2.0833333333333332E-2</v>
      </c>
      <c r="AB17" s="11">
        <v>7</v>
      </c>
      <c r="AC17" s="12">
        <v>0.86206896551724099</v>
      </c>
      <c r="AD17">
        <v>2.59375</v>
      </c>
    </row>
    <row r="18" spans="1:30" x14ac:dyDescent="0.25">
      <c r="A18" s="49" t="s">
        <v>53</v>
      </c>
      <c r="B18" s="49" t="s">
        <v>54</v>
      </c>
      <c r="C18" s="14">
        <f t="shared" si="3"/>
        <v>94</v>
      </c>
      <c r="D18" s="9">
        <v>54</v>
      </c>
      <c r="E18" s="10">
        <v>56.497175141242899</v>
      </c>
      <c r="F18" s="11">
        <v>19</v>
      </c>
      <c r="G18" s="10">
        <v>22.316384180791001</v>
      </c>
      <c r="H18" s="45">
        <f t="shared" si="4"/>
        <v>0.77659574468085102</v>
      </c>
      <c r="I18" s="11">
        <v>4</v>
      </c>
      <c r="J18" s="10">
        <v>7.3446327683615804</v>
      </c>
      <c r="K18" s="11">
        <v>5</v>
      </c>
      <c r="L18" s="10">
        <v>7.3446327683615804</v>
      </c>
      <c r="M18" s="11">
        <v>5</v>
      </c>
      <c r="N18" s="10">
        <v>1.6949152542372901</v>
      </c>
      <c r="O18" s="45">
        <f t="shared" si="0"/>
        <v>0.14893617021276595</v>
      </c>
      <c r="P18" s="11">
        <v>2</v>
      </c>
      <c r="Q18" s="10">
        <v>0.84745762711864403</v>
      </c>
      <c r="R18" s="11">
        <v>2</v>
      </c>
      <c r="S18" s="10">
        <v>0.28248587570621497</v>
      </c>
      <c r="T18" s="11">
        <v>0</v>
      </c>
      <c r="U18" s="10">
        <v>0.56497175141242895</v>
      </c>
      <c r="V18" s="45">
        <f t="shared" si="1"/>
        <v>4.2553191489361701E-2</v>
      </c>
      <c r="W18" s="11">
        <v>0</v>
      </c>
      <c r="X18" s="10">
        <v>0.28248587570621497</v>
      </c>
      <c r="Y18" s="11">
        <v>1</v>
      </c>
      <c r="Z18" s="10">
        <v>0</v>
      </c>
      <c r="AA18" s="45">
        <f t="shared" si="2"/>
        <v>1.0638297872340425E-2</v>
      </c>
      <c r="AB18" s="11">
        <v>2</v>
      </c>
      <c r="AC18" s="12">
        <v>2.8248587570621502</v>
      </c>
      <c r="AD18">
        <v>3.5914893617021275</v>
      </c>
    </row>
    <row r="19" spans="1:30" x14ac:dyDescent="0.25">
      <c r="A19" s="49" t="s">
        <v>51</v>
      </c>
      <c r="B19" s="49" t="s">
        <v>55</v>
      </c>
      <c r="C19" s="14">
        <f t="shared" si="3"/>
        <v>22</v>
      </c>
      <c r="D19" s="9">
        <v>12</v>
      </c>
      <c r="E19" s="10">
        <v>73.684210526315795</v>
      </c>
      <c r="F19" s="11">
        <v>3</v>
      </c>
      <c r="G19" s="10">
        <v>0</v>
      </c>
      <c r="H19" s="45">
        <f t="shared" si="4"/>
        <v>0.68181818181818177</v>
      </c>
      <c r="I19" s="11">
        <v>2</v>
      </c>
      <c r="J19" s="10">
        <v>10.526315789473699</v>
      </c>
      <c r="K19" s="11">
        <v>1</v>
      </c>
      <c r="L19" s="10">
        <v>0</v>
      </c>
      <c r="M19" s="11">
        <v>1</v>
      </c>
      <c r="N19" s="10">
        <v>0</v>
      </c>
      <c r="O19" s="45">
        <f t="shared" si="0"/>
        <v>0.18181818181818182</v>
      </c>
      <c r="P19" s="11">
        <v>0</v>
      </c>
      <c r="Q19" s="10">
        <v>0</v>
      </c>
      <c r="R19" s="11">
        <v>0</v>
      </c>
      <c r="S19" s="10">
        <v>0</v>
      </c>
      <c r="T19" s="11">
        <v>1</v>
      </c>
      <c r="U19" s="10">
        <v>0</v>
      </c>
      <c r="V19" s="45">
        <f t="shared" si="1"/>
        <v>4.5454545454545456E-2</v>
      </c>
      <c r="W19" s="11">
        <v>0</v>
      </c>
      <c r="X19" s="10">
        <v>0</v>
      </c>
      <c r="Y19" s="11">
        <v>0</v>
      </c>
      <c r="Z19" s="10">
        <v>8.3333333333333304</v>
      </c>
      <c r="AA19" s="45">
        <f t="shared" si="2"/>
        <v>0</v>
      </c>
      <c r="AB19" s="11">
        <v>2</v>
      </c>
      <c r="AC19" s="12">
        <v>10.526315789473699</v>
      </c>
      <c r="AD19">
        <v>3.3227272727272728</v>
      </c>
    </row>
    <row r="20" spans="1:30" x14ac:dyDescent="0.25">
      <c r="A20" s="49" t="s">
        <v>56</v>
      </c>
      <c r="B20" s="49" t="s">
        <v>56</v>
      </c>
      <c r="C20" s="14">
        <f t="shared" si="3"/>
        <v>79</v>
      </c>
      <c r="D20" s="9">
        <v>37</v>
      </c>
      <c r="E20" s="10">
        <v>35.431918008784798</v>
      </c>
      <c r="F20" s="11">
        <v>8</v>
      </c>
      <c r="G20" s="10">
        <v>10.8345534407028</v>
      </c>
      <c r="H20" s="45">
        <f t="shared" si="4"/>
        <v>0.569620253164557</v>
      </c>
      <c r="I20" s="11">
        <v>4</v>
      </c>
      <c r="J20" s="10">
        <v>7.4670571010248903</v>
      </c>
      <c r="K20" s="11">
        <v>11</v>
      </c>
      <c r="L20" s="10">
        <v>10.688140556369</v>
      </c>
      <c r="M20" s="11">
        <v>4</v>
      </c>
      <c r="N20" s="10">
        <v>8.3455344070278201</v>
      </c>
      <c r="O20" s="45">
        <f t="shared" si="0"/>
        <v>0.24050632911392406</v>
      </c>
      <c r="P20" s="11">
        <v>3</v>
      </c>
      <c r="Q20" s="10">
        <v>5.4172767203513903</v>
      </c>
      <c r="R20" s="11">
        <v>5</v>
      </c>
      <c r="S20" s="10">
        <v>6.0029282576866798</v>
      </c>
      <c r="T20" s="11">
        <v>1</v>
      </c>
      <c r="U20" s="10">
        <v>3.07467057101025</v>
      </c>
      <c r="V20" s="45">
        <f t="shared" si="1"/>
        <v>0.11392405063291139</v>
      </c>
      <c r="W20" s="11">
        <v>0</v>
      </c>
      <c r="X20" s="10">
        <v>3.6144578313253</v>
      </c>
      <c r="Y20" s="11">
        <v>0</v>
      </c>
      <c r="Z20" s="10">
        <v>3.6144578313253</v>
      </c>
      <c r="AA20" s="45">
        <f t="shared" si="2"/>
        <v>0</v>
      </c>
      <c r="AB20" s="11">
        <v>6</v>
      </c>
      <c r="AC20" s="12">
        <v>7.0278184480234298</v>
      </c>
      <c r="AD20">
        <v>3.2050632911392407</v>
      </c>
    </row>
    <row r="21" spans="1:30" x14ac:dyDescent="0.25">
      <c r="A21" s="49"/>
      <c r="B21" s="49" t="s">
        <v>57</v>
      </c>
      <c r="C21" s="14"/>
      <c r="D21" s="9">
        <v>1</v>
      </c>
      <c r="E21" s="10"/>
      <c r="F21" s="11">
        <v>0</v>
      </c>
      <c r="G21" s="10"/>
      <c r="H21" s="45"/>
      <c r="I21" s="11">
        <v>0</v>
      </c>
      <c r="J21" s="10"/>
      <c r="K21" s="11">
        <v>0</v>
      </c>
      <c r="L21" s="10"/>
      <c r="M21" s="11">
        <v>0</v>
      </c>
      <c r="N21" s="10"/>
      <c r="O21" s="45"/>
      <c r="P21" s="11">
        <v>0</v>
      </c>
      <c r="Q21" s="10"/>
      <c r="R21" s="11">
        <v>0</v>
      </c>
      <c r="S21" s="10"/>
      <c r="T21" s="11">
        <v>0</v>
      </c>
      <c r="U21" s="10"/>
      <c r="V21" s="45"/>
      <c r="W21" s="11">
        <v>0</v>
      </c>
      <c r="X21" s="10"/>
      <c r="Y21" s="11">
        <v>0</v>
      </c>
      <c r="Z21" s="10"/>
      <c r="AA21" s="45"/>
      <c r="AB21" s="11">
        <v>0</v>
      </c>
      <c r="AC21" s="12"/>
      <c r="AD21">
        <v>4</v>
      </c>
    </row>
    <row r="22" spans="1:30" x14ac:dyDescent="0.25">
      <c r="A22" s="49" t="s">
        <v>53</v>
      </c>
      <c r="B22" s="49" t="s">
        <v>61</v>
      </c>
      <c r="C22" s="14">
        <f t="shared" si="3"/>
        <v>42</v>
      </c>
      <c r="D22" s="9">
        <v>25</v>
      </c>
      <c r="E22" s="10">
        <v>54.268292682926798</v>
      </c>
      <c r="F22" s="11">
        <v>4</v>
      </c>
      <c r="G22" s="10">
        <v>14.634146341463399</v>
      </c>
      <c r="H22" s="45">
        <f t="shared" si="4"/>
        <v>0.69047619047619047</v>
      </c>
      <c r="I22" s="11">
        <v>6</v>
      </c>
      <c r="J22" s="10">
        <v>12.1951219512195</v>
      </c>
      <c r="K22" s="11">
        <v>0</v>
      </c>
      <c r="L22" s="10">
        <v>6.7073170731707297</v>
      </c>
      <c r="M22" s="11">
        <v>1</v>
      </c>
      <c r="N22" s="10">
        <v>6.7073170731707297</v>
      </c>
      <c r="O22" s="45">
        <f t="shared" si="0"/>
        <v>0.16666666666666666</v>
      </c>
      <c r="P22" s="11">
        <v>1</v>
      </c>
      <c r="Q22" s="10">
        <v>1.82926829268293</v>
      </c>
      <c r="R22" s="11">
        <v>0</v>
      </c>
      <c r="S22" s="10">
        <v>1.2195121951219501</v>
      </c>
      <c r="T22" s="11">
        <v>0</v>
      </c>
      <c r="U22" s="10">
        <v>0</v>
      </c>
      <c r="V22" s="45">
        <f t="shared" si="1"/>
        <v>2.3809523809523808E-2</v>
      </c>
      <c r="W22" s="11">
        <v>0</v>
      </c>
      <c r="X22" s="10">
        <v>2.2222222222222201</v>
      </c>
      <c r="Y22" s="11">
        <v>1</v>
      </c>
      <c r="Z22" s="10">
        <v>3.3333333333333299</v>
      </c>
      <c r="AA22" s="45">
        <f t="shared" si="2"/>
        <v>2.3809523809523808E-2</v>
      </c>
      <c r="AB22" s="11">
        <v>4</v>
      </c>
      <c r="AC22" s="12">
        <v>6.6666666666666696</v>
      </c>
      <c r="AD22">
        <v>3.3476190476190477</v>
      </c>
    </row>
    <row r="23" spans="1:30" x14ac:dyDescent="0.25">
      <c r="A23" s="49" t="s">
        <v>33</v>
      </c>
      <c r="B23" s="49" t="s">
        <v>62</v>
      </c>
      <c r="C23" s="14">
        <f t="shared" si="3"/>
        <v>19</v>
      </c>
      <c r="D23" s="9">
        <v>2</v>
      </c>
      <c r="E23" s="13">
        <v>31.313131313131301</v>
      </c>
      <c r="F23" s="11">
        <v>4</v>
      </c>
      <c r="G23" s="10">
        <v>17.171717171717201</v>
      </c>
      <c r="H23" s="45">
        <f t="shared" si="4"/>
        <v>0.31578947368421051</v>
      </c>
      <c r="I23" s="11">
        <v>1</v>
      </c>
      <c r="J23" s="10">
        <v>7.0707070707070701</v>
      </c>
      <c r="K23" s="11">
        <v>2</v>
      </c>
      <c r="L23" s="10">
        <v>14.141414141414099</v>
      </c>
      <c r="M23" s="11">
        <v>2</v>
      </c>
      <c r="N23" s="10">
        <v>7.0707070707070701</v>
      </c>
      <c r="O23" s="45">
        <f t="shared" si="0"/>
        <v>0.26315789473684209</v>
      </c>
      <c r="P23" s="11">
        <v>1</v>
      </c>
      <c r="Q23" s="10">
        <v>6.0606060606060597</v>
      </c>
      <c r="R23" s="11">
        <v>2</v>
      </c>
      <c r="S23" s="10">
        <v>4.0404040404040398</v>
      </c>
      <c r="T23" s="11">
        <v>2</v>
      </c>
      <c r="U23" s="10">
        <v>2.0202020202020199</v>
      </c>
      <c r="V23" s="45">
        <f t="shared" si="1"/>
        <v>0.26315789473684209</v>
      </c>
      <c r="W23" s="11">
        <v>0</v>
      </c>
      <c r="X23" s="10">
        <v>0</v>
      </c>
      <c r="Y23" s="11">
        <v>2</v>
      </c>
      <c r="Z23" s="10">
        <v>0</v>
      </c>
      <c r="AA23" s="45">
        <f t="shared" si="2"/>
        <v>0.10526315789473684</v>
      </c>
      <c r="AB23" s="11">
        <v>1</v>
      </c>
      <c r="AC23" s="12">
        <v>2.4390243902439002</v>
      </c>
      <c r="AD23">
        <v>2.5894736842105264</v>
      </c>
    </row>
    <row r="24" spans="1:30" x14ac:dyDescent="0.25">
      <c r="A24" s="49" t="s">
        <v>63</v>
      </c>
      <c r="B24" s="49" t="s">
        <v>63</v>
      </c>
      <c r="C24" s="14">
        <f t="shared" si="3"/>
        <v>24</v>
      </c>
      <c r="D24" s="9">
        <v>4</v>
      </c>
      <c r="E24" s="10">
        <v>23.244552058111399</v>
      </c>
      <c r="F24" s="11">
        <v>4</v>
      </c>
      <c r="G24" s="10">
        <v>9.2009685230024196</v>
      </c>
      <c r="H24" s="45">
        <f t="shared" si="4"/>
        <v>0.33333333333333331</v>
      </c>
      <c r="I24" s="11">
        <v>1</v>
      </c>
      <c r="J24" s="10">
        <v>10.4116222760291</v>
      </c>
      <c r="K24" s="11">
        <v>5</v>
      </c>
      <c r="L24" s="10">
        <v>14.043583535109001</v>
      </c>
      <c r="M24" s="11">
        <v>0</v>
      </c>
      <c r="N24" s="10">
        <v>9.9273607748183998</v>
      </c>
      <c r="O24" s="45">
        <f t="shared" si="0"/>
        <v>0.25</v>
      </c>
      <c r="P24" s="11">
        <v>1</v>
      </c>
      <c r="Q24" s="10">
        <v>8.2324455205811091</v>
      </c>
      <c r="R24" s="11">
        <v>4</v>
      </c>
      <c r="S24" s="10">
        <v>5.5690072639225203</v>
      </c>
      <c r="T24" s="11">
        <v>2</v>
      </c>
      <c r="U24" s="10">
        <v>5.32687651331719</v>
      </c>
      <c r="V24" s="45">
        <f t="shared" si="1"/>
        <v>0.29166666666666669</v>
      </c>
      <c r="W24" s="11">
        <v>0</v>
      </c>
      <c r="X24" s="10">
        <v>4.0404040404040398</v>
      </c>
      <c r="Y24" s="11">
        <v>0</v>
      </c>
      <c r="Z24" s="10">
        <v>2.0202020202020199</v>
      </c>
      <c r="AA24" s="45">
        <f t="shared" si="2"/>
        <v>0</v>
      </c>
      <c r="AB24" s="11">
        <v>3</v>
      </c>
      <c r="AC24" s="12">
        <v>5.0505050505050502</v>
      </c>
      <c r="AD24">
        <v>2.6166666666666667</v>
      </c>
    </row>
    <row r="25" spans="1:30" x14ac:dyDescent="0.25">
      <c r="A25" s="49" t="s">
        <v>64</v>
      </c>
      <c r="B25" s="49" t="s">
        <v>65</v>
      </c>
      <c r="C25" s="14">
        <f t="shared" si="3"/>
        <v>6</v>
      </c>
      <c r="D25" s="15">
        <v>0</v>
      </c>
      <c r="E25" s="10">
        <v>82.8125</v>
      </c>
      <c r="F25" s="11">
        <v>0</v>
      </c>
      <c r="G25" s="10">
        <v>14.0625</v>
      </c>
      <c r="H25" s="45">
        <f t="shared" si="4"/>
        <v>0</v>
      </c>
      <c r="I25" s="11">
        <v>0</v>
      </c>
      <c r="J25" s="10">
        <v>1.5625</v>
      </c>
      <c r="K25" s="11">
        <v>3</v>
      </c>
      <c r="L25" s="10">
        <v>1.5625</v>
      </c>
      <c r="M25" s="11">
        <v>1</v>
      </c>
      <c r="N25" s="10">
        <v>0</v>
      </c>
      <c r="O25" s="45">
        <f t="shared" si="0"/>
        <v>0.66666666666666663</v>
      </c>
      <c r="P25" s="11">
        <v>1</v>
      </c>
      <c r="Q25" s="10">
        <v>0</v>
      </c>
      <c r="R25" s="11">
        <v>0</v>
      </c>
      <c r="S25" s="10">
        <v>0</v>
      </c>
      <c r="T25" s="11">
        <v>1</v>
      </c>
      <c r="U25" s="10">
        <v>0</v>
      </c>
      <c r="V25" s="45">
        <f t="shared" si="1"/>
        <v>0.33333333333333331</v>
      </c>
      <c r="W25" s="11">
        <v>0</v>
      </c>
      <c r="X25" s="10">
        <v>4.1162227602905599</v>
      </c>
      <c r="Y25" s="11">
        <v>0</v>
      </c>
      <c r="Z25" s="10">
        <v>4.8426150121065401</v>
      </c>
      <c r="AA25" s="45">
        <f t="shared" si="2"/>
        <v>0</v>
      </c>
      <c r="AB25" s="11">
        <v>0</v>
      </c>
      <c r="AC25" s="12">
        <v>5.0847457627118704</v>
      </c>
      <c r="AD25">
        <v>2.6166666666666667</v>
      </c>
    </row>
    <row r="26" spans="1:30" x14ac:dyDescent="0.25">
      <c r="A26" s="49" t="s">
        <v>66</v>
      </c>
      <c r="B26" s="49" t="s">
        <v>67</v>
      </c>
      <c r="C26" s="14">
        <f t="shared" si="3"/>
        <v>72</v>
      </c>
      <c r="D26" s="15">
        <v>50</v>
      </c>
      <c r="E26" s="10">
        <v>63.953488372092998</v>
      </c>
      <c r="F26" s="11">
        <v>11</v>
      </c>
      <c r="G26" s="10">
        <v>15.8139534883721</v>
      </c>
      <c r="H26" s="45">
        <f t="shared" si="4"/>
        <v>0.84722222222222221</v>
      </c>
      <c r="I26" s="11">
        <v>4</v>
      </c>
      <c r="J26" s="10">
        <v>5.3488372093023298</v>
      </c>
      <c r="K26" s="11">
        <v>2</v>
      </c>
      <c r="L26" s="10">
        <v>5.5813953488372103</v>
      </c>
      <c r="M26" s="11">
        <v>2</v>
      </c>
      <c r="N26" s="10">
        <v>1.86046511627907</v>
      </c>
      <c r="O26" s="45">
        <f t="shared" si="0"/>
        <v>0.1111111111111111</v>
      </c>
      <c r="P26" s="11">
        <v>1</v>
      </c>
      <c r="Q26" s="10">
        <v>0.69767441860465096</v>
      </c>
      <c r="R26" s="11">
        <v>1</v>
      </c>
      <c r="S26" s="10">
        <v>2.5581395348837201</v>
      </c>
      <c r="T26" s="11">
        <v>0</v>
      </c>
      <c r="U26" s="10">
        <v>1.16279069767442</v>
      </c>
      <c r="V26" s="45">
        <f t="shared" si="1"/>
        <v>2.7777777777777776E-2</v>
      </c>
      <c r="W26" s="11">
        <v>0</v>
      </c>
      <c r="X26" s="10">
        <v>0</v>
      </c>
      <c r="Y26" s="11">
        <v>0</v>
      </c>
      <c r="Z26" s="10">
        <v>0</v>
      </c>
      <c r="AA26" s="45">
        <f t="shared" si="2"/>
        <v>0</v>
      </c>
      <c r="AB26" s="11">
        <v>1</v>
      </c>
      <c r="AC26" s="12">
        <v>0</v>
      </c>
      <c r="AD26">
        <v>3.7444444444444445</v>
      </c>
    </row>
    <row r="27" spans="1:30" x14ac:dyDescent="0.25">
      <c r="A27" s="49" t="s">
        <v>53</v>
      </c>
      <c r="B27" s="49" t="s">
        <v>70</v>
      </c>
      <c r="C27" s="14">
        <f t="shared" si="3"/>
        <v>41</v>
      </c>
      <c r="D27" s="9">
        <v>19</v>
      </c>
      <c r="E27" s="10">
        <v>29.437706725468601</v>
      </c>
      <c r="F27" s="11">
        <v>6</v>
      </c>
      <c r="G27" s="10">
        <v>18.081587651598699</v>
      </c>
      <c r="H27" s="45">
        <f t="shared" si="4"/>
        <v>0.6097560975609756</v>
      </c>
      <c r="I27" s="11">
        <v>1</v>
      </c>
      <c r="J27" s="10">
        <v>17.309812568908502</v>
      </c>
      <c r="K27" s="11">
        <v>4</v>
      </c>
      <c r="L27" s="10">
        <v>14.5534729878721</v>
      </c>
      <c r="M27" s="11">
        <v>1</v>
      </c>
      <c r="N27" s="10">
        <v>6.8357221609702297</v>
      </c>
      <c r="O27" s="45">
        <f t="shared" si="0"/>
        <v>0.14634146341463414</v>
      </c>
      <c r="P27" s="11">
        <v>7</v>
      </c>
      <c r="Q27" s="10">
        <v>3.19735391400221</v>
      </c>
      <c r="R27" s="11">
        <v>0</v>
      </c>
      <c r="S27" s="10">
        <v>3.7486218302094798</v>
      </c>
      <c r="T27" s="11">
        <v>0</v>
      </c>
      <c r="U27" s="10">
        <v>1.8743109151047399</v>
      </c>
      <c r="V27" s="45">
        <f t="shared" si="1"/>
        <v>0.17073170731707318</v>
      </c>
      <c r="W27" s="11">
        <v>0</v>
      </c>
      <c r="X27" s="10">
        <v>3.5989717223650399</v>
      </c>
      <c r="Y27" s="11">
        <v>0</v>
      </c>
      <c r="Z27" s="10">
        <v>4.3701799485861201</v>
      </c>
      <c r="AA27" s="45">
        <f t="shared" si="2"/>
        <v>0</v>
      </c>
      <c r="AB27" s="11">
        <v>3</v>
      </c>
      <c r="AC27" s="12">
        <v>5.6555269922879203</v>
      </c>
      <c r="AD27">
        <v>3.2268292682926831</v>
      </c>
    </row>
    <row r="28" spans="1:30" x14ac:dyDescent="0.25">
      <c r="A28" s="49" t="s">
        <v>33</v>
      </c>
      <c r="B28" s="49" t="s">
        <v>71</v>
      </c>
      <c r="C28" s="14">
        <f t="shared" si="3"/>
        <v>25</v>
      </c>
      <c r="D28" s="9">
        <v>10</v>
      </c>
      <c r="E28" s="10">
        <v>37.5</v>
      </c>
      <c r="F28" s="11">
        <v>1</v>
      </c>
      <c r="G28" s="10">
        <v>15.909090909090899</v>
      </c>
      <c r="H28" s="45">
        <f t="shared" si="4"/>
        <v>0.44</v>
      </c>
      <c r="I28" s="11">
        <v>2</v>
      </c>
      <c r="J28" s="10">
        <v>12.5</v>
      </c>
      <c r="K28" s="11">
        <v>3</v>
      </c>
      <c r="L28" s="10">
        <v>11.363636363636401</v>
      </c>
      <c r="M28" s="11">
        <v>1</v>
      </c>
      <c r="N28" s="10">
        <v>2.2727272727272698</v>
      </c>
      <c r="O28" s="45">
        <f t="shared" si="0"/>
        <v>0.24</v>
      </c>
      <c r="P28" s="11">
        <v>2</v>
      </c>
      <c r="Q28" s="10">
        <v>6.8181818181818201</v>
      </c>
      <c r="R28" s="11">
        <v>2</v>
      </c>
      <c r="S28" s="10">
        <v>5.6818181818181799</v>
      </c>
      <c r="T28" s="11">
        <v>1</v>
      </c>
      <c r="U28" s="10">
        <v>1.13636363636364</v>
      </c>
      <c r="V28" s="45">
        <f t="shared" si="1"/>
        <v>0.2</v>
      </c>
      <c r="W28" s="11">
        <v>0</v>
      </c>
      <c r="X28" s="10">
        <v>0.66152149944873195</v>
      </c>
      <c r="Y28" s="11">
        <v>1</v>
      </c>
      <c r="Z28" s="10">
        <v>1.21278941565601</v>
      </c>
      <c r="AA28" s="45">
        <f t="shared" si="2"/>
        <v>0.04</v>
      </c>
      <c r="AB28" s="11">
        <v>2</v>
      </c>
      <c r="AC28" s="12">
        <v>3.0871003307607499</v>
      </c>
      <c r="AD28">
        <v>2.9319999999999999</v>
      </c>
    </row>
    <row r="29" spans="1:30" x14ac:dyDescent="0.25">
      <c r="A29" s="49" t="s">
        <v>39</v>
      </c>
      <c r="B29" s="49" t="s">
        <v>72</v>
      </c>
      <c r="C29" s="14">
        <f t="shared" si="3"/>
        <v>10</v>
      </c>
      <c r="D29" s="9">
        <v>0</v>
      </c>
      <c r="E29" s="10">
        <v>7.9646017699114999</v>
      </c>
      <c r="F29" s="11">
        <v>0</v>
      </c>
      <c r="G29" s="10">
        <v>10.6194690265487</v>
      </c>
      <c r="H29" s="45">
        <f t="shared" si="4"/>
        <v>0</v>
      </c>
      <c r="I29" s="11">
        <v>0</v>
      </c>
      <c r="J29" s="10">
        <v>11.5044247787611</v>
      </c>
      <c r="K29" s="11">
        <v>0</v>
      </c>
      <c r="L29" s="10">
        <v>15.929203539823</v>
      </c>
      <c r="M29" s="11">
        <v>1</v>
      </c>
      <c r="N29" s="10">
        <v>7.0796460176991198</v>
      </c>
      <c r="O29" s="45">
        <f t="shared" si="0"/>
        <v>0.1</v>
      </c>
      <c r="P29" s="11">
        <v>0</v>
      </c>
      <c r="Q29" s="10">
        <v>5.3097345132743401</v>
      </c>
      <c r="R29" s="11">
        <v>3</v>
      </c>
      <c r="S29" s="10">
        <v>13.2743362831858</v>
      </c>
      <c r="T29" s="11">
        <v>3</v>
      </c>
      <c r="U29" s="10">
        <v>3.5398230088495599</v>
      </c>
      <c r="V29" s="45">
        <f t="shared" si="1"/>
        <v>0.6</v>
      </c>
      <c r="W29" s="11">
        <v>1</v>
      </c>
      <c r="X29" s="10">
        <v>0</v>
      </c>
      <c r="Y29" s="11">
        <v>1</v>
      </c>
      <c r="Z29" s="10">
        <v>2.2727272727272698</v>
      </c>
      <c r="AA29" s="45">
        <f t="shared" si="2"/>
        <v>0.2</v>
      </c>
      <c r="AB29" s="11">
        <v>1</v>
      </c>
      <c r="AC29" s="12">
        <v>4.5454545454545503</v>
      </c>
      <c r="AD29">
        <v>1.61</v>
      </c>
    </row>
    <row r="30" spans="1:30" x14ac:dyDescent="0.25">
      <c r="A30" s="49" t="s">
        <v>74</v>
      </c>
      <c r="B30" s="49" t="s">
        <v>74</v>
      </c>
      <c r="C30" s="14">
        <f t="shared" si="3"/>
        <v>52</v>
      </c>
      <c r="D30" s="9">
        <v>18</v>
      </c>
      <c r="E30" s="10">
        <v>24.3037974683544</v>
      </c>
      <c r="F30" s="11">
        <v>16</v>
      </c>
      <c r="G30" s="10">
        <v>12.4050632911392</v>
      </c>
      <c r="H30" s="45">
        <f t="shared" si="4"/>
        <v>0.65384615384615385</v>
      </c>
      <c r="I30" s="11">
        <v>4</v>
      </c>
      <c r="J30" s="10">
        <v>8.8607594936708907</v>
      </c>
      <c r="K30" s="11">
        <v>1</v>
      </c>
      <c r="L30" s="10">
        <v>16.7088607594937</v>
      </c>
      <c r="M30" s="11">
        <v>6</v>
      </c>
      <c r="N30" s="10">
        <v>9.3670886075949404</v>
      </c>
      <c r="O30" s="45">
        <f t="shared" si="0"/>
        <v>0.21153846153846154</v>
      </c>
      <c r="P30" s="11">
        <v>1</v>
      </c>
      <c r="Q30" s="10">
        <v>4.3037974683544302</v>
      </c>
      <c r="R30" s="11">
        <v>3</v>
      </c>
      <c r="S30" s="10">
        <v>8.3544303797468409</v>
      </c>
      <c r="T30" s="11">
        <v>2</v>
      </c>
      <c r="U30" s="10">
        <v>2.78481012658228</v>
      </c>
      <c r="V30" s="45">
        <f t="shared" si="1"/>
        <v>0.11538461538461539</v>
      </c>
      <c r="W30" s="11">
        <v>1</v>
      </c>
      <c r="X30" s="10">
        <v>1.44</v>
      </c>
      <c r="Y30" s="11">
        <v>0</v>
      </c>
      <c r="Z30" s="10">
        <v>3.2</v>
      </c>
      <c r="AA30" s="45">
        <f t="shared" si="2"/>
        <v>1.9230769230769232E-2</v>
      </c>
      <c r="AB30" s="11">
        <v>0</v>
      </c>
      <c r="AC30" s="12">
        <v>7.36</v>
      </c>
      <c r="AD30">
        <v>3.3961538461538461</v>
      </c>
    </row>
    <row r="31" spans="1:30" x14ac:dyDescent="0.25">
      <c r="A31" s="49" t="s">
        <v>74</v>
      </c>
      <c r="B31" s="49" t="s">
        <v>76</v>
      </c>
      <c r="C31" s="14">
        <f t="shared" si="3"/>
        <v>3</v>
      </c>
      <c r="D31" s="9">
        <v>0</v>
      </c>
      <c r="E31" s="10">
        <v>19.117647058823501</v>
      </c>
      <c r="F31" s="11">
        <v>0</v>
      </c>
      <c r="G31" s="10">
        <v>19.117647058823501</v>
      </c>
      <c r="H31" s="45">
        <f t="shared" si="4"/>
        <v>0</v>
      </c>
      <c r="I31" s="11">
        <v>0</v>
      </c>
      <c r="J31" s="10">
        <v>14.705882352941201</v>
      </c>
      <c r="K31" s="11">
        <v>0</v>
      </c>
      <c r="L31" s="10">
        <v>17.647058823529399</v>
      </c>
      <c r="M31" s="11">
        <v>2</v>
      </c>
      <c r="N31" s="10">
        <v>7.3529411764705896</v>
      </c>
      <c r="O31" s="45">
        <f t="shared" si="0"/>
        <v>0.66666666666666663</v>
      </c>
      <c r="P31" s="11">
        <v>1</v>
      </c>
      <c r="Q31" s="10">
        <v>2.9411764705882399</v>
      </c>
      <c r="R31" s="11">
        <v>0</v>
      </c>
      <c r="S31" s="10">
        <v>5.8823529411764701</v>
      </c>
      <c r="T31" s="11">
        <v>0</v>
      </c>
      <c r="U31" s="10">
        <v>4.4117647058823497</v>
      </c>
      <c r="V31" s="45">
        <f t="shared" si="1"/>
        <v>0.33333333333333331</v>
      </c>
      <c r="W31" s="11">
        <v>0</v>
      </c>
      <c r="X31" s="10">
        <v>0</v>
      </c>
      <c r="Y31" s="11">
        <v>0</v>
      </c>
      <c r="Z31" s="10">
        <v>3.3707865168539302</v>
      </c>
      <c r="AA31" s="45">
        <f t="shared" si="2"/>
        <v>0</v>
      </c>
      <c r="AB31" s="11">
        <v>0</v>
      </c>
      <c r="AC31" s="12">
        <v>4.4943820224719104</v>
      </c>
      <c r="AD31">
        <v>2.5666666666666669</v>
      </c>
    </row>
    <row r="32" spans="1:30" x14ac:dyDescent="0.25">
      <c r="A32" s="49" t="s">
        <v>80</v>
      </c>
      <c r="B32" s="49" t="s">
        <v>81</v>
      </c>
      <c r="C32" s="14">
        <f t="shared" si="3"/>
        <v>4</v>
      </c>
      <c r="D32" s="9">
        <v>3</v>
      </c>
      <c r="E32" s="10">
        <v>22.356495468277899</v>
      </c>
      <c r="F32" s="11">
        <v>1</v>
      </c>
      <c r="G32" s="10">
        <v>20.845921450151099</v>
      </c>
      <c r="H32" s="45">
        <f t="shared" si="4"/>
        <v>1</v>
      </c>
      <c r="I32" s="11">
        <v>0</v>
      </c>
      <c r="J32" s="10">
        <v>0</v>
      </c>
      <c r="K32" s="11">
        <v>0</v>
      </c>
      <c r="L32" s="10">
        <v>5.5555555555555598</v>
      </c>
      <c r="M32" s="11">
        <v>0</v>
      </c>
      <c r="N32" s="10">
        <v>0</v>
      </c>
      <c r="O32" s="45">
        <f t="shared" si="0"/>
        <v>0</v>
      </c>
      <c r="P32" s="11">
        <v>0</v>
      </c>
      <c r="Q32" s="10">
        <v>3.92749244712991</v>
      </c>
      <c r="R32" s="11">
        <v>0</v>
      </c>
      <c r="S32" s="10">
        <v>4.22960725075529</v>
      </c>
      <c r="T32" s="11">
        <v>0</v>
      </c>
      <c r="U32" s="10">
        <v>1.2084592145015101</v>
      </c>
      <c r="V32" s="45">
        <f t="shared" si="1"/>
        <v>0</v>
      </c>
      <c r="W32" s="11">
        <v>0</v>
      </c>
      <c r="X32" s="10">
        <v>0</v>
      </c>
      <c r="Y32" s="11">
        <v>0</v>
      </c>
      <c r="Z32" s="10">
        <v>0</v>
      </c>
      <c r="AA32" s="45">
        <f t="shared" si="2"/>
        <v>0</v>
      </c>
      <c r="AB32" s="11">
        <v>0</v>
      </c>
      <c r="AC32" s="12">
        <v>2.7190332326284001</v>
      </c>
      <c r="AD32">
        <v>3.9249999999999998</v>
      </c>
    </row>
    <row r="33" spans="1:30" x14ac:dyDescent="0.25">
      <c r="A33" s="49" t="s">
        <v>35</v>
      </c>
      <c r="B33" s="49" t="s">
        <v>82</v>
      </c>
      <c r="C33" s="14">
        <f t="shared" si="3"/>
        <v>11</v>
      </c>
      <c r="D33" s="9">
        <v>1</v>
      </c>
      <c r="E33" s="10">
        <v>8.3333333333333304</v>
      </c>
      <c r="F33" s="11">
        <v>1</v>
      </c>
      <c r="G33" s="10">
        <v>10.688405797101399</v>
      </c>
      <c r="H33" s="45">
        <f t="shared" si="4"/>
        <v>0.18181818181818182</v>
      </c>
      <c r="I33" s="11">
        <v>0</v>
      </c>
      <c r="J33" s="10">
        <v>17.824773413897301</v>
      </c>
      <c r="K33" s="11">
        <v>2</v>
      </c>
      <c r="L33" s="10">
        <v>19.3353474320242</v>
      </c>
      <c r="M33" s="11">
        <v>2</v>
      </c>
      <c r="N33" s="10">
        <v>6.0422960725075496</v>
      </c>
      <c r="O33" s="45">
        <f t="shared" si="0"/>
        <v>0.36363636363636365</v>
      </c>
      <c r="P33" s="11">
        <v>0</v>
      </c>
      <c r="Q33" s="10">
        <v>7.2463768115942004</v>
      </c>
      <c r="R33" s="11">
        <v>2</v>
      </c>
      <c r="S33" s="10">
        <v>11.050724637681199</v>
      </c>
      <c r="T33" s="11">
        <v>1</v>
      </c>
      <c r="U33" s="10">
        <v>3.2608695652173898</v>
      </c>
      <c r="V33" s="45">
        <f t="shared" si="1"/>
        <v>0.27272727272727271</v>
      </c>
      <c r="W33" s="11">
        <v>0</v>
      </c>
      <c r="X33" s="10">
        <v>1.5105740181268901</v>
      </c>
      <c r="Y33" s="11">
        <v>0</v>
      </c>
      <c r="Z33" s="10">
        <v>0</v>
      </c>
      <c r="AA33" s="45">
        <f t="shared" si="2"/>
        <v>0</v>
      </c>
      <c r="AB33" s="11">
        <v>2</v>
      </c>
      <c r="AC33" s="12">
        <v>7.0652173913043503</v>
      </c>
      <c r="AD33">
        <v>2.2545454545454544</v>
      </c>
    </row>
    <row r="34" spans="1:30" x14ac:dyDescent="0.25">
      <c r="A34" s="49"/>
      <c r="B34" s="49" t="s">
        <v>84</v>
      </c>
      <c r="C34" s="14"/>
      <c r="D34" s="9">
        <v>40</v>
      </c>
      <c r="E34" s="10"/>
      <c r="F34" s="11">
        <v>5</v>
      </c>
      <c r="G34" s="10"/>
      <c r="H34" s="45"/>
      <c r="I34" s="11">
        <v>2</v>
      </c>
      <c r="J34" s="10"/>
      <c r="K34" s="11">
        <v>0</v>
      </c>
      <c r="L34" s="10"/>
      <c r="M34" s="11">
        <v>1</v>
      </c>
      <c r="N34" s="10"/>
      <c r="O34" s="45"/>
      <c r="P34" s="11">
        <v>1</v>
      </c>
      <c r="Q34" s="10"/>
      <c r="R34" s="11">
        <v>0</v>
      </c>
      <c r="S34" s="10"/>
      <c r="T34" s="11">
        <v>0</v>
      </c>
      <c r="U34" s="10"/>
      <c r="V34" s="45"/>
      <c r="W34" s="11">
        <v>0</v>
      </c>
      <c r="X34" s="10"/>
      <c r="Y34" s="11">
        <v>1</v>
      </c>
      <c r="Z34" s="10"/>
      <c r="AA34" s="45"/>
      <c r="AB34" s="11">
        <v>1</v>
      </c>
      <c r="AC34" s="12"/>
      <c r="AD34">
        <v>3.7470588235294118</v>
      </c>
    </row>
    <row r="35" spans="1:30" x14ac:dyDescent="0.25">
      <c r="A35" s="49"/>
      <c r="B35" s="49" t="s">
        <v>90</v>
      </c>
      <c r="C35" s="14"/>
      <c r="D35" s="9">
        <v>1</v>
      </c>
      <c r="E35" s="10"/>
      <c r="F35" s="11">
        <v>0</v>
      </c>
      <c r="G35" s="10"/>
      <c r="H35" s="45"/>
      <c r="I35" s="11">
        <v>0</v>
      </c>
      <c r="J35" s="10"/>
      <c r="K35" s="11">
        <v>0</v>
      </c>
      <c r="L35" s="10"/>
      <c r="M35" s="11">
        <v>0</v>
      </c>
      <c r="N35" s="10"/>
      <c r="O35" s="45"/>
      <c r="P35" s="11">
        <v>0</v>
      </c>
      <c r="Q35" s="10"/>
      <c r="R35" s="11">
        <v>0</v>
      </c>
      <c r="S35" s="10"/>
      <c r="T35" s="11">
        <v>0</v>
      </c>
      <c r="U35" s="10"/>
      <c r="V35" s="45"/>
      <c r="W35" s="11">
        <v>0</v>
      </c>
      <c r="X35" s="10"/>
      <c r="Y35" s="11">
        <v>0</v>
      </c>
      <c r="Z35" s="10"/>
      <c r="AA35" s="45"/>
      <c r="AB35" s="11">
        <v>0</v>
      </c>
      <c r="AC35" s="12"/>
      <c r="AD35">
        <v>4</v>
      </c>
    </row>
    <row r="36" spans="1:30" x14ac:dyDescent="0.25">
      <c r="A36" s="49" t="s">
        <v>53</v>
      </c>
      <c r="B36" s="49" t="s">
        <v>92</v>
      </c>
      <c r="C36" s="14">
        <f t="shared" ref="C36:C50" si="5">D36+F36+I36+K36+M36+P36+R36+T36+W36+Y36+AB36</f>
        <v>12</v>
      </c>
      <c r="D36" s="9">
        <v>1</v>
      </c>
      <c r="E36" s="10">
        <v>39.5833333333333</v>
      </c>
      <c r="F36" s="11">
        <v>1</v>
      </c>
      <c r="G36" s="10">
        <v>22.2222222222222</v>
      </c>
      <c r="H36" s="45">
        <f t="shared" si="4"/>
        <v>0.16666666666666666</v>
      </c>
      <c r="I36" s="11">
        <v>2</v>
      </c>
      <c r="J36" s="10">
        <v>11.818181818181801</v>
      </c>
      <c r="K36" s="11">
        <v>1</v>
      </c>
      <c r="L36" s="10">
        <v>5.4545454545454497</v>
      </c>
      <c r="M36" s="11">
        <v>2</v>
      </c>
      <c r="N36" s="10">
        <v>3.6363636363636398</v>
      </c>
      <c r="O36" s="45">
        <f t="shared" si="0"/>
        <v>0.41666666666666669</v>
      </c>
      <c r="P36" s="11">
        <v>1</v>
      </c>
      <c r="Q36" s="10">
        <v>1.3888888888888899</v>
      </c>
      <c r="R36" s="11">
        <v>1</v>
      </c>
      <c r="S36" s="10">
        <v>2.0833333333333299</v>
      </c>
      <c r="T36" s="11">
        <v>0</v>
      </c>
      <c r="U36" s="10">
        <v>1.3888888888888899</v>
      </c>
      <c r="V36" s="45">
        <f t="shared" si="1"/>
        <v>0.16666666666666666</v>
      </c>
      <c r="W36" s="11">
        <v>0</v>
      </c>
      <c r="X36" s="10">
        <v>0.69444444444444398</v>
      </c>
      <c r="Y36" s="11">
        <v>0</v>
      </c>
      <c r="Z36" s="10">
        <v>0.69444444444444398</v>
      </c>
      <c r="AA36" s="45">
        <f t="shared" si="2"/>
        <v>0</v>
      </c>
      <c r="AB36" s="11">
        <v>3</v>
      </c>
      <c r="AC36" s="12">
        <v>4.8611111111111098</v>
      </c>
      <c r="AD36">
        <v>2.25</v>
      </c>
    </row>
    <row r="37" spans="1:30" x14ac:dyDescent="0.25">
      <c r="A37" s="49" t="s">
        <v>95</v>
      </c>
      <c r="B37" s="49" t="s">
        <v>95</v>
      </c>
      <c r="C37" s="14">
        <f t="shared" si="5"/>
        <v>57</v>
      </c>
      <c r="D37" s="16">
        <v>17</v>
      </c>
      <c r="E37" s="13">
        <v>28.416485900216902</v>
      </c>
      <c r="F37" s="14">
        <v>9</v>
      </c>
      <c r="G37" s="10">
        <v>10.8459869848156</v>
      </c>
      <c r="H37" s="45">
        <f t="shared" si="4"/>
        <v>0.45614035087719296</v>
      </c>
      <c r="I37" s="14">
        <v>6</v>
      </c>
      <c r="J37" s="10">
        <v>10.4166666666667</v>
      </c>
      <c r="K37" s="14">
        <v>6</v>
      </c>
      <c r="L37" s="10">
        <v>11.8055555555556</v>
      </c>
      <c r="M37" s="14">
        <v>4</v>
      </c>
      <c r="N37" s="10">
        <v>4.8611111111111098</v>
      </c>
      <c r="O37" s="45">
        <f t="shared" si="0"/>
        <v>0.2807017543859649</v>
      </c>
      <c r="P37" s="14">
        <v>2</v>
      </c>
      <c r="Q37" s="10">
        <v>6.7245119305856802</v>
      </c>
      <c r="R37" s="14">
        <v>5</v>
      </c>
      <c r="S37" s="10">
        <v>7.3752711496746199</v>
      </c>
      <c r="T37" s="14">
        <v>2</v>
      </c>
      <c r="U37" s="10">
        <v>3.9045553145336198</v>
      </c>
      <c r="V37" s="45">
        <f t="shared" si="1"/>
        <v>0.15789473684210525</v>
      </c>
      <c r="W37" s="14">
        <v>1</v>
      </c>
      <c r="X37" s="10">
        <v>2.1691973969631202</v>
      </c>
      <c r="Y37" s="14">
        <v>0</v>
      </c>
      <c r="Z37" s="10">
        <v>3.9045553145336198</v>
      </c>
      <c r="AA37" s="45">
        <f t="shared" si="2"/>
        <v>1.7543859649122806E-2</v>
      </c>
      <c r="AB37" s="14">
        <v>5</v>
      </c>
      <c r="AC37" s="12">
        <v>5.6399132321041199</v>
      </c>
      <c r="AD37">
        <v>2.9684210526315788</v>
      </c>
    </row>
    <row r="38" spans="1:30" x14ac:dyDescent="0.25">
      <c r="A38" s="49" t="s">
        <v>33</v>
      </c>
      <c r="B38" s="49" t="s">
        <v>96</v>
      </c>
      <c r="C38" s="14">
        <f t="shared" si="5"/>
        <v>49</v>
      </c>
      <c r="D38" s="9">
        <v>10</v>
      </c>
      <c r="E38" s="10">
        <v>30.991735537190099</v>
      </c>
      <c r="F38" s="11">
        <v>7</v>
      </c>
      <c r="G38" s="10">
        <v>21.900826446280998</v>
      </c>
      <c r="H38" s="45">
        <f t="shared" si="4"/>
        <v>0.34693877551020408</v>
      </c>
      <c r="I38" s="11">
        <v>9</v>
      </c>
      <c r="J38" s="10">
        <v>7.1428571428571397</v>
      </c>
      <c r="K38" s="11">
        <v>12</v>
      </c>
      <c r="L38" s="10">
        <v>14.285714285714301</v>
      </c>
      <c r="M38" s="11">
        <v>0</v>
      </c>
      <c r="N38" s="10">
        <v>14.285714285714301</v>
      </c>
      <c r="O38" s="45">
        <f t="shared" si="0"/>
        <v>0.42857142857142855</v>
      </c>
      <c r="P38" s="11">
        <v>3</v>
      </c>
      <c r="Q38" s="10">
        <v>6.61157024793388</v>
      </c>
      <c r="R38" s="11">
        <v>3</v>
      </c>
      <c r="S38" s="10">
        <v>1.2396694214876001</v>
      </c>
      <c r="T38" s="11">
        <v>1</v>
      </c>
      <c r="U38" s="10">
        <v>3.30578512396694</v>
      </c>
      <c r="V38" s="45">
        <f t="shared" si="1"/>
        <v>0.14285714285714285</v>
      </c>
      <c r="W38" s="11">
        <v>0</v>
      </c>
      <c r="X38" s="10">
        <v>0</v>
      </c>
      <c r="Y38" s="11">
        <v>0</v>
      </c>
      <c r="Z38" s="10">
        <v>1.2396694214876001</v>
      </c>
      <c r="AA38" s="45">
        <f t="shared" si="2"/>
        <v>0</v>
      </c>
      <c r="AB38" s="11">
        <v>4</v>
      </c>
      <c r="AC38" s="47">
        <v>0.826446280991736</v>
      </c>
      <c r="AD38">
        <v>2.9836734693877549</v>
      </c>
    </row>
    <row r="39" spans="1:30" x14ac:dyDescent="0.25">
      <c r="A39" s="49" t="s">
        <v>33</v>
      </c>
      <c r="B39" s="49" t="s">
        <v>97</v>
      </c>
      <c r="C39" s="14">
        <f t="shared" si="5"/>
        <v>10</v>
      </c>
      <c r="D39" s="9">
        <v>4</v>
      </c>
      <c r="E39" s="10">
        <v>38.043478260869598</v>
      </c>
      <c r="F39" s="11">
        <v>4</v>
      </c>
      <c r="G39" s="10">
        <v>25</v>
      </c>
      <c r="H39" s="45">
        <f t="shared" si="4"/>
        <v>0.8</v>
      </c>
      <c r="I39" s="11">
        <v>1</v>
      </c>
      <c r="J39" s="10">
        <v>9.7613882863340606</v>
      </c>
      <c r="K39" s="11">
        <v>1</v>
      </c>
      <c r="L39" s="10">
        <v>12.3644251626898</v>
      </c>
      <c r="M39" s="11">
        <v>0</v>
      </c>
      <c r="N39" s="10">
        <v>8.8937093275488106</v>
      </c>
      <c r="O39" s="45">
        <f t="shared" si="0"/>
        <v>0.2</v>
      </c>
      <c r="P39" s="11">
        <v>0</v>
      </c>
      <c r="Q39" s="10">
        <v>2.1739130434782599</v>
      </c>
      <c r="R39" s="11">
        <v>0</v>
      </c>
      <c r="S39" s="10">
        <v>1.0869565217391299</v>
      </c>
      <c r="T39" s="11">
        <v>0</v>
      </c>
      <c r="U39" s="10">
        <v>3.2608695652173898</v>
      </c>
      <c r="V39" s="45">
        <f t="shared" si="1"/>
        <v>0</v>
      </c>
      <c r="W39" s="11">
        <v>0</v>
      </c>
      <c r="X39" s="10">
        <v>0</v>
      </c>
      <c r="Y39" s="11">
        <v>0</v>
      </c>
      <c r="Z39" s="10">
        <v>0</v>
      </c>
      <c r="AA39" s="45">
        <f t="shared" si="2"/>
        <v>0</v>
      </c>
      <c r="AB39" s="11">
        <v>0</v>
      </c>
      <c r="AC39" s="12">
        <v>0</v>
      </c>
      <c r="AD39">
        <v>3.71</v>
      </c>
    </row>
    <row r="40" spans="1:30" x14ac:dyDescent="0.25">
      <c r="A40" s="49" t="s">
        <v>33</v>
      </c>
      <c r="B40" s="49" t="s">
        <v>98</v>
      </c>
      <c r="C40" s="14">
        <f t="shared" si="5"/>
        <v>25</v>
      </c>
      <c r="D40" s="9">
        <v>25</v>
      </c>
      <c r="E40" s="10">
        <v>42.857142857142897</v>
      </c>
      <c r="F40" s="11">
        <v>0</v>
      </c>
      <c r="G40" s="10">
        <v>11.2244897959184</v>
      </c>
      <c r="H40" s="45">
        <f t="shared" si="4"/>
        <v>1</v>
      </c>
      <c r="I40" s="11">
        <v>0</v>
      </c>
      <c r="J40" s="10">
        <v>9.5238095238095202</v>
      </c>
      <c r="K40" s="11">
        <v>0</v>
      </c>
      <c r="L40" s="10">
        <v>14.6258503401361</v>
      </c>
      <c r="M40" s="11">
        <v>0</v>
      </c>
      <c r="N40" s="10">
        <v>6.8027210884353702</v>
      </c>
      <c r="O40" s="45">
        <f t="shared" si="0"/>
        <v>0</v>
      </c>
      <c r="P40" s="11">
        <v>0</v>
      </c>
      <c r="Q40" s="10">
        <v>6.12244897959184</v>
      </c>
      <c r="R40" s="11">
        <v>0</v>
      </c>
      <c r="S40" s="10">
        <v>3.40136054421769</v>
      </c>
      <c r="T40" s="11">
        <v>0</v>
      </c>
      <c r="U40" s="10">
        <v>2.38095238095238</v>
      </c>
      <c r="V40" s="45">
        <f t="shared" si="1"/>
        <v>0</v>
      </c>
      <c r="W40" s="11">
        <v>0</v>
      </c>
      <c r="X40" s="10">
        <v>1.7006802721088401</v>
      </c>
      <c r="Y40" s="11">
        <v>0</v>
      </c>
      <c r="Z40" s="10">
        <v>0.68027210884353695</v>
      </c>
      <c r="AA40" s="45">
        <f t="shared" si="2"/>
        <v>0</v>
      </c>
      <c r="AB40" s="11">
        <v>0</v>
      </c>
      <c r="AC40" s="12">
        <v>0.68027210884353695</v>
      </c>
      <c r="AD40">
        <v>4</v>
      </c>
    </row>
    <row r="41" spans="1:30" x14ac:dyDescent="0.25">
      <c r="A41" s="49" t="s">
        <v>100</v>
      </c>
      <c r="B41" s="49" t="s">
        <v>101</v>
      </c>
      <c r="C41" s="14">
        <f t="shared" si="5"/>
        <v>7</v>
      </c>
      <c r="D41" s="9">
        <v>2</v>
      </c>
      <c r="E41" s="10">
        <v>56.737588652482302</v>
      </c>
      <c r="F41" s="11">
        <v>0</v>
      </c>
      <c r="G41" s="10">
        <v>6.3829787234042596</v>
      </c>
      <c r="H41" s="45">
        <f t="shared" si="4"/>
        <v>0.2857142857142857</v>
      </c>
      <c r="I41" s="11">
        <v>0</v>
      </c>
      <c r="J41" s="10">
        <v>4.2553191489361701</v>
      </c>
      <c r="K41" s="11">
        <v>3</v>
      </c>
      <c r="L41" s="10">
        <v>14.1843971631206</v>
      </c>
      <c r="M41" s="11">
        <v>0</v>
      </c>
      <c r="N41" s="10">
        <v>2.12765957446809</v>
      </c>
      <c r="O41" s="45">
        <f t="shared" si="0"/>
        <v>0.42857142857142855</v>
      </c>
      <c r="P41" s="11">
        <v>0</v>
      </c>
      <c r="Q41" s="10">
        <v>3.5460992907801399</v>
      </c>
      <c r="R41" s="11">
        <v>1</v>
      </c>
      <c r="S41" s="10">
        <v>2.83687943262411</v>
      </c>
      <c r="T41" s="11">
        <v>0</v>
      </c>
      <c r="U41" s="10">
        <v>2.83687943262411</v>
      </c>
      <c r="V41" s="45">
        <f t="shared" si="1"/>
        <v>0.14285714285714285</v>
      </c>
      <c r="W41" s="11">
        <v>0</v>
      </c>
      <c r="X41" s="10">
        <v>0</v>
      </c>
      <c r="Y41" s="11">
        <v>0</v>
      </c>
      <c r="Z41" s="10">
        <v>4.2553191489361701</v>
      </c>
      <c r="AA41" s="45">
        <f t="shared" si="2"/>
        <v>0</v>
      </c>
      <c r="AB41" s="11">
        <v>1</v>
      </c>
      <c r="AC41" s="12">
        <v>2.83687943262411</v>
      </c>
      <c r="AD41">
        <v>2.7142857142857144</v>
      </c>
    </row>
    <row r="42" spans="1:30" x14ac:dyDescent="0.25">
      <c r="A42" s="49" t="s">
        <v>51</v>
      </c>
      <c r="B42" s="49" t="s">
        <v>106</v>
      </c>
      <c r="C42" s="14">
        <f t="shared" si="5"/>
        <v>62</v>
      </c>
      <c r="D42" s="9">
        <v>16</v>
      </c>
      <c r="E42" s="10">
        <v>29.1814946619217</v>
      </c>
      <c r="F42" s="11">
        <v>15</v>
      </c>
      <c r="G42" s="10">
        <v>13.8790035587189</v>
      </c>
      <c r="H42" s="45">
        <f t="shared" si="4"/>
        <v>0.5</v>
      </c>
      <c r="I42" s="11">
        <v>5</v>
      </c>
      <c r="J42" s="10">
        <v>8.1871345029239802</v>
      </c>
      <c r="K42" s="11">
        <v>10</v>
      </c>
      <c r="L42" s="10">
        <v>9.9415204678362592</v>
      </c>
      <c r="M42" s="11">
        <v>6</v>
      </c>
      <c r="N42" s="10">
        <v>13.4502923976608</v>
      </c>
      <c r="O42" s="45">
        <f t="shared" si="0"/>
        <v>0.33870967741935482</v>
      </c>
      <c r="P42" s="11">
        <v>1</v>
      </c>
      <c r="Q42" s="10">
        <v>3.2028469750889701</v>
      </c>
      <c r="R42" s="11">
        <v>4</v>
      </c>
      <c r="S42" s="10">
        <v>6.04982206405694</v>
      </c>
      <c r="T42" s="11">
        <v>1</v>
      </c>
      <c r="U42" s="10">
        <v>4.2704626334519604</v>
      </c>
      <c r="V42" s="45">
        <f t="shared" si="1"/>
        <v>9.6774193548387094E-2</v>
      </c>
      <c r="W42" s="11">
        <v>0</v>
      </c>
      <c r="X42" s="10">
        <v>0</v>
      </c>
      <c r="Y42" s="11">
        <v>2</v>
      </c>
      <c r="Z42" s="10">
        <v>0.59171597633136097</v>
      </c>
      <c r="AA42" s="45">
        <f t="shared" si="2"/>
        <v>3.2258064516129031E-2</v>
      </c>
      <c r="AB42" s="11">
        <v>2</v>
      </c>
      <c r="AC42" s="12">
        <v>1.7751479289940799</v>
      </c>
      <c r="AD42">
        <v>3.1645161290322581</v>
      </c>
    </row>
    <row r="43" spans="1:30" x14ac:dyDescent="0.25">
      <c r="A43" s="49"/>
      <c r="B43" s="49" t="s">
        <v>107</v>
      </c>
      <c r="C43" s="14"/>
      <c r="D43" s="9">
        <v>5</v>
      </c>
      <c r="E43" s="10"/>
      <c r="F43" s="11">
        <v>0</v>
      </c>
      <c r="G43" s="10"/>
      <c r="H43" s="45"/>
      <c r="I43" s="11">
        <v>0</v>
      </c>
      <c r="J43" s="10"/>
      <c r="K43" s="11">
        <v>0</v>
      </c>
      <c r="L43" s="10"/>
      <c r="M43" s="11">
        <v>0</v>
      </c>
      <c r="N43" s="10"/>
      <c r="O43" s="45"/>
      <c r="P43" s="11">
        <v>0</v>
      </c>
      <c r="Q43" s="10"/>
      <c r="R43" s="11">
        <v>0</v>
      </c>
      <c r="S43" s="10"/>
      <c r="T43" s="11">
        <v>0</v>
      </c>
      <c r="U43" s="10"/>
      <c r="V43" s="45"/>
      <c r="W43" s="11">
        <v>0</v>
      </c>
      <c r="X43" s="10"/>
      <c r="Y43" s="11">
        <v>0</v>
      </c>
      <c r="Z43" s="10"/>
      <c r="AA43" s="45"/>
      <c r="AB43" s="11">
        <v>0</v>
      </c>
      <c r="AC43" s="12"/>
      <c r="AD43">
        <v>4</v>
      </c>
    </row>
    <row r="44" spans="1:30" x14ac:dyDescent="0.25">
      <c r="A44" s="49" t="s">
        <v>86</v>
      </c>
      <c r="B44" s="49" t="s">
        <v>109</v>
      </c>
      <c r="C44" s="14">
        <f t="shared" si="5"/>
        <v>8</v>
      </c>
      <c r="D44" s="9">
        <v>3</v>
      </c>
      <c r="E44" s="10">
        <v>20.695652173913</v>
      </c>
      <c r="F44" s="11">
        <v>0</v>
      </c>
      <c r="G44" s="10">
        <v>11.826086956521699</v>
      </c>
      <c r="H44" s="45">
        <f t="shared" si="4"/>
        <v>0.375</v>
      </c>
      <c r="I44" s="11">
        <v>1</v>
      </c>
      <c r="J44" s="10">
        <v>10.371075166508099</v>
      </c>
      <c r="K44" s="11">
        <v>2</v>
      </c>
      <c r="L44" s="10">
        <v>13.606089438629899</v>
      </c>
      <c r="M44" s="11">
        <v>0</v>
      </c>
      <c r="N44" s="10">
        <v>5.5185537583253996</v>
      </c>
      <c r="O44" s="45">
        <f t="shared" si="0"/>
        <v>0.375</v>
      </c>
      <c r="P44" s="11">
        <v>1</v>
      </c>
      <c r="Q44" s="10">
        <v>5.5652173913043503</v>
      </c>
      <c r="R44" s="11">
        <v>0</v>
      </c>
      <c r="S44" s="10">
        <v>5.9130434782608701</v>
      </c>
      <c r="T44" s="11">
        <v>0</v>
      </c>
      <c r="U44" s="10">
        <v>1.5652173913043499</v>
      </c>
      <c r="V44" s="45">
        <f t="shared" si="1"/>
        <v>0.125</v>
      </c>
      <c r="W44" s="11">
        <v>0</v>
      </c>
      <c r="X44" s="10">
        <v>1.39130434782609</v>
      </c>
      <c r="Y44" s="11">
        <v>1</v>
      </c>
      <c r="Z44" s="10">
        <v>4.3478260869565197</v>
      </c>
      <c r="AA44" s="45">
        <f t="shared" si="2"/>
        <v>0.125</v>
      </c>
      <c r="AB44" s="11">
        <v>0</v>
      </c>
      <c r="AC44" s="12">
        <v>2.9411764705882399</v>
      </c>
      <c r="AD44">
        <v>3.0750000000000002</v>
      </c>
    </row>
    <row r="45" spans="1:30" x14ac:dyDescent="0.25">
      <c r="A45" s="49" t="s">
        <v>110</v>
      </c>
      <c r="B45" s="49" t="s">
        <v>110</v>
      </c>
      <c r="C45" s="14">
        <f t="shared" si="5"/>
        <v>85</v>
      </c>
      <c r="D45" s="9">
        <v>11</v>
      </c>
      <c r="E45" s="10">
        <v>30.8277830637488</v>
      </c>
      <c r="F45" s="11">
        <v>10</v>
      </c>
      <c r="G45" s="10">
        <v>11.5128449096099</v>
      </c>
      <c r="H45" s="45">
        <f t="shared" si="4"/>
        <v>0.24705882352941178</v>
      </c>
      <c r="I45" s="11">
        <v>15</v>
      </c>
      <c r="J45" s="10">
        <v>8.9171974522292992</v>
      </c>
      <c r="K45" s="11">
        <v>12</v>
      </c>
      <c r="L45" s="10">
        <v>14.6496815286624</v>
      </c>
      <c r="M45" s="11">
        <v>11</v>
      </c>
      <c r="N45" s="10">
        <v>10.828025477707</v>
      </c>
      <c r="O45" s="45">
        <f t="shared" si="0"/>
        <v>0.44705882352941179</v>
      </c>
      <c r="P45" s="11">
        <v>8</v>
      </c>
      <c r="Q45" s="10">
        <v>4.85252140818268</v>
      </c>
      <c r="R45" s="11">
        <v>7</v>
      </c>
      <c r="S45" s="10">
        <v>9.0390104662226491</v>
      </c>
      <c r="T45" s="11">
        <v>4</v>
      </c>
      <c r="U45" s="10">
        <v>5.0428163653663196</v>
      </c>
      <c r="V45" s="45">
        <f t="shared" si="1"/>
        <v>0.22352941176470589</v>
      </c>
      <c r="W45" s="11">
        <v>4</v>
      </c>
      <c r="X45" s="10">
        <v>1.6175071360608899</v>
      </c>
      <c r="Y45" s="11">
        <v>2</v>
      </c>
      <c r="Z45" s="10">
        <v>3.1398667935299698</v>
      </c>
      <c r="AA45" s="45">
        <f t="shared" si="2"/>
        <v>7.0588235294117646E-2</v>
      </c>
      <c r="AB45" s="11">
        <v>1</v>
      </c>
      <c r="AC45" s="12">
        <v>4.4719314938154104</v>
      </c>
      <c r="AD45">
        <v>2.8541176470588234</v>
      </c>
    </row>
    <row r="46" spans="1:30" x14ac:dyDescent="0.25">
      <c r="A46" s="49" t="s">
        <v>51</v>
      </c>
      <c r="B46" s="49" t="s">
        <v>111</v>
      </c>
      <c r="C46" s="14">
        <f t="shared" si="5"/>
        <v>11</v>
      </c>
      <c r="D46" s="9">
        <v>5</v>
      </c>
      <c r="E46" s="10">
        <v>28.6624203821656</v>
      </c>
      <c r="F46" s="11">
        <v>2</v>
      </c>
      <c r="G46" s="10">
        <v>16.560509554140101</v>
      </c>
      <c r="H46" s="45">
        <f t="shared" si="4"/>
        <v>0.63636363636363635</v>
      </c>
      <c r="I46" s="11">
        <v>1</v>
      </c>
      <c r="J46" s="10">
        <v>8.7167070217917697</v>
      </c>
      <c r="K46" s="11">
        <v>0</v>
      </c>
      <c r="L46" s="10">
        <v>13.801452784503599</v>
      </c>
      <c r="M46" s="11">
        <v>0</v>
      </c>
      <c r="N46" s="10">
        <v>4.8426150121065401</v>
      </c>
      <c r="O46" s="45">
        <f t="shared" si="0"/>
        <v>9.0909090909090912E-2</v>
      </c>
      <c r="P46" s="11">
        <v>1</v>
      </c>
      <c r="Q46" s="10">
        <v>5.0955414012738904</v>
      </c>
      <c r="R46" s="11">
        <v>1</v>
      </c>
      <c r="S46" s="10">
        <v>5.7324840764331197</v>
      </c>
      <c r="T46" s="11">
        <v>0</v>
      </c>
      <c r="U46" s="10">
        <v>1.9108280254777099</v>
      </c>
      <c r="V46" s="45">
        <f t="shared" si="1"/>
        <v>0.18181818181818182</v>
      </c>
      <c r="W46" s="11">
        <v>0</v>
      </c>
      <c r="X46" s="10">
        <v>0.63694267515923597</v>
      </c>
      <c r="Y46" s="11">
        <v>1</v>
      </c>
      <c r="Z46" s="10">
        <v>2.5477707006369399</v>
      </c>
      <c r="AA46" s="45">
        <f t="shared" si="2"/>
        <v>9.0909090909090912E-2</v>
      </c>
      <c r="AB46" s="11">
        <v>0</v>
      </c>
      <c r="AC46" s="12">
        <v>4.4585987261146496</v>
      </c>
      <c r="AD46">
        <v>3.2727272727272729</v>
      </c>
    </row>
    <row r="47" spans="1:30" x14ac:dyDescent="0.25">
      <c r="A47" s="49" t="s">
        <v>37</v>
      </c>
      <c r="B47" s="49" t="s">
        <v>112</v>
      </c>
      <c r="C47" s="14">
        <f t="shared" si="5"/>
        <v>16</v>
      </c>
      <c r="D47" s="9">
        <v>2</v>
      </c>
      <c r="E47" s="10">
        <v>41.404358353510901</v>
      </c>
      <c r="F47" s="11">
        <v>0</v>
      </c>
      <c r="G47" s="10">
        <v>11.380145278450399</v>
      </c>
      <c r="H47" s="45">
        <f t="shared" si="4"/>
        <v>0.125</v>
      </c>
      <c r="I47" s="11">
        <v>1</v>
      </c>
      <c r="J47" s="10">
        <v>13</v>
      </c>
      <c r="K47" s="11">
        <v>5</v>
      </c>
      <c r="L47" s="10">
        <v>12.4</v>
      </c>
      <c r="M47" s="11">
        <v>1</v>
      </c>
      <c r="N47" s="10">
        <v>8.6</v>
      </c>
      <c r="O47" s="45">
        <f t="shared" si="0"/>
        <v>0.4375</v>
      </c>
      <c r="P47" s="11">
        <v>3</v>
      </c>
      <c r="Q47" s="10">
        <v>3.6319612590799002</v>
      </c>
      <c r="R47" s="11">
        <v>0</v>
      </c>
      <c r="S47" s="10">
        <v>5.8111380145278497</v>
      </c>
      <c r="T47" s="11">
        <v>0</v>
      </c>
      <c r="U47" s="10">
        <v>3.3898305084745801</v>
      </c>
      <c r="V47" s="45">
        <f t="shared" si="1"/>
        <v>0.1875</v>
      </c>
      <c r="W47" s="11">
        <v>1</v>
      </c>
      <c r="X47" s="10">
        <v>1.2106537530266299</v>
      </c>
      <c r="Y47" s="11">
        <v>0</v>
      </c>
      <c r="Z47" s="10">
        <v>2.1791767554479402</v>
      </c>
      <c r="AA47" s="45">
        <f t="shared" si="2"/>
        <v>6.25E-2</v>
      </c>
      <c r="AB47" s="11">
        <v>3</v>
      </c>
      <c r="AC47" s="12">
        <v>3.6319612590799002</v>
      </c>
      <c r="AD47">
        <v>2.3250000000000002</v>
      </c>
    </row>
    <row r="48" spans="1:30" x14ac:dyDescent="0.25">
      <c r="A48" s="49" t="s">
        <v>39</v>
      </c>
      <c r="B48" s="49" t="s">
        <v>113</v>
      </c>
      <c r="C48" s="14">
        <f t="shared" si="5"/>
        <v>38</v>
      </c>
      <c r="D48" s="9">
        <v>14</v>
      </c>
      <c r="E48" s="10">
        <v>17</v>
      </c>
      <c r="F48" s="11">
        <v>6</v>
      </c>
      <c r="G48" s="10">
        <v>17</v>
      </c>
      <c r="H48" s="45">
        <f t="shared" si="4"/>
        <v>0.52631578947368418</v>
      </c>
      <c r="I48" s="11">
        <v>4</v>
      </c>
      <c r="J48" s="10">
        <v>13</v>
      </c>
      <c r="K48" s="11">
        <v>4</v>
      </c>
      <c r="L48" s="10">
        <v>12.4</v>
      </c>
      <c r="M48" s="11">
        <v>2</v>
      </c>
      <c r="N48" s="10">
        <v>8.6</v>
      </c>
      <c r="O48" s="45">
        <f t="shared" si="0"/>
        <v>0.26315789473684209</v>
      </c>
      <c r="P48" s="11">
        <v>3</v>
      </c>
      <c r="Q48" s="10">
        <v>5.4</v>
      </c>
      <c r="R48" s="11">
        <v>2</v>
      </c>
      <c r="S48" s="10">
        <v>6</v>
      </c>
      <c r="T48" s="11">
        <v>1</v>
      </c>
      <c r="U48" s="10">
        <v>7.4</v>
      </c>
      <c r="V48" s="45">
        <f t="shared" si="1"/>
        <v>0.15789473684210525</v>
      </c>
      <c r="W48" s="11">
        <v>0</v>
      </c>
      <c r="X48" s="10">
        <v>2</v>
      </c>
      <c r="Y48" s="11">
        <v>1</v>
      </c>
      <c r="Z48" s="10">
        <v>4</v>
      </c>
      <c r="AA48" s="45">
        <f t="shared" si="2"/>
        <v>2.6315789473684209E-2</v>
      </c>
      <c r="AB48" s="11">
        <v>1</v>
      </c>
      <c r="AC48" s="12">
        <v>5.6</v>
      </c>
      <c r="AD48">
        <v>3.2210526315789472</v>
      </c>
    </row>
    <row r="49" spans="1:30" x14ac:dyDescent="0.25">
      <c r="A49" s="49"/>
      <c r="B49" s="49" t="s">
        <v>114</v>
      </c>
      <c r="C49" s="14"/>
      <c r="D49" s="9">
        <v>5</v>
      </c>
      <c r="E49" s="10"/>
      <c r="F49" s="11">
        <v>6</v>
      </c>
      <c r="G49" s="10"/>
      <c r="H49" s="45"/>
      <c r="I49" s="11">
        <v>8</v>
      </c>
      <c r="J49" s="10"/>
      <c r="K49" s="11">
        <v>9</v>
      </c>
      <c r="L49" s="10"/>
      <c r="M49" s="11">
        <v>2</v>
      </c>
      <c r="N49" s="10"/>
      <c r="O49" s="45"/>
      <c r="P49" s="11">
        <v>6</v>
      </c>
      <c r="Q49" s="10"/>
      <c r="R49" s="11">
        <v>3</v>
      </c>
      <c r="S49" s="10"/>
      <c r="T49" s="11">
        <v>0</v>
      </c>
      <c r="U49" s="10"/>
      <c r="V49" s="45"/>
      <c r="W49" s="11">
        <v>3</v>
      </c>
      <c r="X49" s="10"/>
      <c r="Y49" s="11">
        <v>2</v>
      </c>
      <c r="Z49" s="10"/>
      <c r="AA49" s="45"/>
      <c r="AB49" s="11">
        <v>3</v>
      </c>
      <c r="AC49" s="55"/>
      <c r="AD49">
        <v>2.6957446808510639</v>
      </c>
    </row>
    <row r="50" spans="1:30" x14ac:dyDescent="0.25">
      <c r="A50" s="49" t="s">
        <v>117</v>
      </c>
      <c r="B50" s="49" t="s">
        <v>117</v>
      </c>
      <c r="C50" s="14">
        <f t="shared" si="5"/>
        <v>16</v>
      </c>
      <c r="D50" s="11">
        <v>2</v>
      </c>
      <c r="E50" s="18">
        <v>63.414634146341498</v>
      </c>
      <c r="F50" s="11">
        <v>4</v>
      </c>
      <c r="G50" s="18">
        <v>14.634146341463399</v>
      </c>
      <c r="H50" s="45">
        <f t="shared" si="4"/>
        <v>0.375</v>
      </c>
      <c r="I50" s="11">
        <v>4</v>
      </c>
      <c r="J50" s="18">
        <v>9.7560975609756095</v>
      </c>
      <c r="K50" s="11">
        <v>3</v>
      </c>
      <c r="L50" s="18">
        <v>2.4390243902439002</v>
      </c>
      <c r="M50" s="11">
        <v>1</v>
      </c>
      <c r="N50" s="18">
        <v>4.8780487804878003</v>
      </c>
      <c r="O50" s="45">
        <f t="shared" si="0"/>
        <v>0.5</v>
      </c>
      <c r="P50" s="11">
        <v>1</v>
      </c>
      <c r="Q50" s="18">
        <v>2.4390243902439002</v>
      </c>
      <c r="R50" s="11">
        <v>0</v>
      </c>
      <c r="S50" s="18">
        <v>2.4390243902439002</v>
      </c>
      <c r="T50" s="11">
        <v>0</v>
      </c>
      <c r="U50" s="18">
        <v>0</v>
      </c>
      <c r="V50" s="45">
        <f t="shared" si="1"/>
        <v>6.25E-2</v>
      </c>
      <c r="W50" s="11">
        <v>0</v>
      </c>
      <c r="X50" s="18">
        <v>0</v>
      </c>
      <c r="Y50" s="11">
        <v>0</v>
      </c>
      <c r="Z50" s="18">
        <v>0</v>
      </c>
      <c r="AA50" s="45">
        <v>0</v>
      </c>
      <c r="AB50" s="11">
        <v>1</v>
      </c>
      <c r="AC50" s="19">
        <v>0</v>
      </c>
      <c r="AD50">
        <v>3.125</v>
      </c>
    </row>
    <row r="51" spans="1:30" x14ac:dyDescent="0.25">
      <c r="A51" s="50" t="s">
        <v>118</v>
      </c>
      <c r="B51" s="50"/>
      <c r="C51" s="21">
        <f>SUM(C8:C50)</f>
        <v>1247</v>
      </c>
      <c r="D51" s="21">
        <f>SUM(D8:D50)</f>
        <v>540</v>
      </c>
      <c r="E51" s="22">
        <f>(D51/C51)</f>
        <v>0.4330392943063352</v>
      </c>
      <c r="F51" s="21">
        <f>SUM(F8:F50)</f>
        <v>184</v>
      </c>
      <c r="G51" s="22">
        <f>(F51/C51)</f>
        <v>0.14755412991178829</v>
      </c>
      <c r="H51" s="22">
        <f>(E51+G51)</f>
        <v>0.58059342421812343</v>
      </c>
      <c r="I51" s="21">
        <f>SUM(I8:I50)</f>
        <v>129</v>
      </c>
      <c r="J51" s="22">
        <f>(I51/C51)</f>
        <v>0.10344827586206896</v>
      </c>
      <c r="K51" s="21">
        <f>SUM(K8:K50)</f>
        <v>146</v>
      </c>
      <c r="L51" s="22">
        <f>(K51/C51)</f>
        <v>0.11708099438652766</v>
      </c>
      <c r="M51" s="21">
        <f>SUM(M8:M50)</f>
        <v>79</v>
      </c>
      <c r="N51" s="22">
        <f>(M51/C51)</f>
        <v>6.3352044907778668E-2</v>
      </c>
      <c r="O51" s="22">
        <f>(J51+L51+N51)</f>
        <v>0.28388131515637532</v>
      </c>
      <c r="P51" s="21">
        <f>SUM(P8:P50)</f>
        <v>68</v>
      </c>
      <c r="Q51" s="22">
        <f>(P51/C51)</f>
        <v>5.4530874097834803E-2</v>
      </c>
      <c r="R51" s="21">
        <f>SUM(R8:R50)</f>
        <v>71</v>
      </c>
      <c r="S51" s="22">
        <f>(R51/C51)</f>
        <v>5.6936647955092221E-2</v>
      </c>
      <c r="T51" s="21">
        <f>SUM(T8:T50)</f>
        <v>36</v>
      </c>
      <c r="U51" s="22">
        <f>(T51/C51)</f>
        <v>2.8869286287089013E-2</v>
      </c>
      <c r="V51" s="22">
        <f>(Q51+S51+U51)</f>
        <v>0.14033680834001605</v>
      </c>
      <c r="W51" s="21">
        <f>SUM(W8:W50)</f>
        <v>12</v>
      </c>
      <c r="X51" s="22">
        <f>(W51/C51)</f>
        <v>9.6230954290296711E-3</v>
      </c>
      <c r="Y51" s="21">
        <f>SUM(Y8:Y50)</f>
        <v>20</v>
      </c>
      <c r="Z51" s="22">
        <f>(Y51/C51)</f>
        <v>1.6038492381716118E-2</v>
      </c>
      <c r="AA51" s="22">
        <f>(X51+Z51)</f>
        <v>2.566158781074579E-2</v>
      </c>
      <c r="AB51" s="21">
        <v>0</v>
      </c>
      <c r="AC51" s="22">
        <v>0</v>
      </c>
    </row>
    <row r="55" spans="1:30" x14ac:dyDescent="0.25">
      <c r="A55" s="35" t="s">
        <v>137</v>
      </c>
    </row>
  </sheetData>
  <mergeCells count="3">
    <mergeCell ref="A1:AC1"/>
    <mergeCell ref="A2:AC2"/>
    <mergeCell ref="A4:AC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9"/>
  <sheetViews>
    <sheetView tabSelected="1" workbookViewId="0">
      <selection activeCell="R11" sqref="R11"/>
    </sheetView>
  </sheetViews>
  <sheetFormatPr defaultRowHeight="15" x14ac:dyDescent="0.25"/>
  <cols>
    <col min="9" max="9" width="10" bestFit="1" customWidth="1"/>
    <col min="10" max="10" width="9.28515625" bestFit="1" customWidth="1"/>
    <col min="11" max="11" width="10" bestFit="1" customWidth="1"/>
    <col min="12" max="14" width="9.28515625" bestFit="1" customWidth="1"/>
  </cols>
  <sheetData>
    <row r="1" spans="1:28" ht="25.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18" x14ac:dyDescent="0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ht="18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"/>
      <c r="Z3" s="2"/>
      <c r="AA3" s="2"/>
      <c r="AB3" s="2"/>
    </row>
    <row r="4" spans="1:28" x14ac:dyDescent="0.25">
      <c r="A4" s="58" t="s">
        <v>139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x14ac:dyDescent="0.25">
      <c r="A7" s="23" t="s">
        <v>120</v>
      </c>
      <c r="B7" s="23" t="s">
        <v>4</v>
      </c>
      <c r="C7" s="24" t="s">
        <v>121</v>
      </c>
      <c r="D7" s="24" t="s">
        <v>6</v>
      </c>
      <c r="E7" s="24" t="s">
        <v>7</v>
      </c>
      <c r="F7" s="24" t="s">
        <v>8</v>
      </c>
      <c r="G7" s="24" t="s">
        <v>9</v>
      </c>
      <c r="H7" s="25" t="s">
        <v>10</v>
      </c>
      <c r="I7" s="24" t="s">
        <v>11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5" t="s">
        <v>122</v>
      </c>
      <c r="P7" s="24" t="s">
        <v>18</v>
      </c>
      <c r="Q7" s="24" t="s">
        <v>19</v>
      </c>
      <c r="R7" s="24" t="s">
        <v>20</v>
      </c>
      <c r="S7" s="24" t="s">
        <v>21</v>
      </c>
      <c r="T7" s="24" t="s">
        <v>22</v>
      </c>
      <c r="U7" s="24" t="s">
        <v>23</v>
      </c>
      <c r="V7" s="25" t="s">
        <v>24</v>
      </c>
      <c r="W7" s="24" t="s">
        <v>27</v>
      </c>
      <c r="X7" s="24" t="s">
        <v>28</v>
      </c>
      <c r="Y7" s="25" t="s">
        <v>29</v>
      </c>
      <c r="Z7" s="24" t="s">
        <v>30</v>
      </c>
      <c r="AA7" s="25" t="s">
        <v>31</v>
      </c>
      <c r="AB7" s="24" t="s">
        <v>123</v>
      </c>
    </row>
    <row r="8" spans="1:28" x14ac:dyDescent="0.25">
      <c r="A8" s="26" t="s">
        <v>124</v>
      </c>
      <c r="B8" s="26" t="s">
        <v>125</v>
      </c>
      <c r="C8" s="37">
        <f>SUM(D8+F8+I8+K8+M8+P8+R8+T8+W8+Z8)</f>
        <v>43</v>
      </c>
      <c r="D8" s="27">
        <v>31</v>
      </c>
      <c r="E8" s="28">
        <v>61.290322580645203</v>
      </c>
      <c r="F8" s="37">
        <v>4</v>
      </c>
      <c r="G8" s="28">
        <v>23.387096774193498</v>
      </c>
      <c r="H8" s="45">
        <f>((D8+F8)/C8)</f>
        <v>0.81395348837209303</v>
      </c>
      <c r="I8" s="37">
        <v>1</v>
      </c>
      <c r="J8" s="30">
        <v>4.0322580645161299</v>
      </c>
      <c r="K8" s="37">
        <v>4</v>
      </c>
      <c r="L8" s="30">
        <v>4.0322580645161299</v>
      </c>
      <c r="M8" s="37">
        <v>3</v>
      </c>
      <c r="N8" s="30">
        <v>4.8387096774193497</v>
      </c>
      <c r="O8" s="45">
        <f>((I8+K8+M8)/C8)</f>
        <v>0.18604651162790697</v>
      </c>
      <c r="P8" s="37">
        <v>0</v>
      </c>
      <c r="Q8" s="36">
        <v>0</v>
      </c>
      <c r="R8" s="37">
        <v>0</v>
      </c>
      <c r="S8" s="36">
        <v>1.61290322580645</v>
      </c>
      <c r="T8" s="27"/>
      <c r="U8" s="28"/>
      <c r="V8" s="45">
        <f>((P8+R8+T8)/C8)</f>
        <v>0</v>
      </c>
      <c r="W8" s="27">
        <v>0</v>
      </c>
      <c r="X8" s="28">
        <v>0</v>
      </c>
      <c r="Y8" s="45">
        <v>0</v>
      </c>
      <c r="Z8" s="27">
        <v>0</v>
      </c>
      <c r="AA8" s="29">
        <v>0.80645161290322598</v>
      </c>
      <c r="AB8" s="27">
        <v>3.7338709677419399</v>
      </c>
    </row>
    <row r="9" spans="1:28" x14ac:dyDescent="0.25">
      <c r="A9" s="26" t="s">
        <v>124</v>
      </c>
      <c r="B9" s="26" t="s">
        <v>133</v>
      </c>
      <c r="C9" s="37">
        <f t="shared" ref="C9:C18" si="0">SUM(D9+F9+I9+K9+M9+P9+R9+T9+W9+Z9)</f>
        <v>0</v>
      </c>
      <c r="D9" s="27">
        <v>0</v>
      </c>
      <c r="E9" s="28">
        <v>78.569999999999993</v>
      </c>
      <c r="F9" s="37">
        <v>0</v>
      </c>
      <c r="G9" s="28">
        <v>17.86</v>
      </c>
      <c r="H9" s="45" t="e">
        <f>((D9+F9)/C9)</f>
        <v>#DIV/0!</v>
      </c>
      <c r="I9" s="37">
        <v>0</v>
      </c>
      <c r="J9" s="30">
        <v>3.5714285714285698</v>
      </c>
      <c r="K9" s="37">
        <v>0</v>
      </c>
      <c r="L9" s="30">
        <v>0</v>
      </c>
      <c r="M9" s="37">
        <v>0</v>
      </c>
      <c r="N9" s="30">
        <v>0</v>
      </c>
      <c r="O9" s="45" t="e">
        <f t="shared" ref="O9:O17" si="1">((I9+K9+M9)/C9)</f>
        <v>#DIV/0!</v>
      </c>
      <c r="P9" s="37">
        <v>0</v>
      </c>
      <c r="Q9" s="36">
        <v>0</v>
      </c>
      <c r="R9" s="37">
        <v>0</v>
      </c>
      <c r="S9" s="36">
        <v>0</v>
      </c>
      <c r="T9" s="27"/>
      <c r="U9" s="28"/>
      <c r="V9" s="45" t="e">
        <f t="shared" ref="V9:V17" si="2">((P9+R9+T9)/C9)</f>
        <v>#DIV/0!</v>
      </c>
      <c r="W9" s="27"/>
      <c r="X9" s="28"/>
      <c r="Y9" s="45">
        <v>0</v>
      </c>
      <c r="Z9" s="27">
        <v>0</v>
      </c>
      <c r="AA9" s="29">
        <v>0</v>
      </c>
      <c r="AB9" s="27"/>
    </row>
    <row r="10" spans="1:28" x14ac:dyDescent="0.25">
      <c r="A10" s="26" t="s">
        <v>124</v>
      </c>
      <c r="B10" s="26" t="s">
        <v>134</v>
      </c>
      <c r="C10" s="37">
        <f t="shared" si="0"/>
        <v>0</v>
      </c>
      <c r="D10" s="27">
        <v>0</v>
      </c>
      <c r="E10" s="30">
        <v>100</v>
      </c>
      <c r="F10" s="37">
        <v>0</v>
      </c>
      <c r="G10" s="30">
        <v>0</v>
      </c>
      <c r="H10" s="45" t="e">
        <f t="shared" ref="H10:H17" si="3">((D10+F10)/C10)</f>
        <v>#DIV/0!</v>
      </c>
      <c r="I10" s="37">
        <v>0</v>
      </c>
      <c r="J10" s="30">
        <v>0</v>
      </c>
      <c r="K10" s="37">
        <v>0</v>
      </c>
      <c r="L10" s="30">
        <v>0</v>
      </c>
      <c r="M10" s="37">
        <v>0</v>
      </c>
      <c r="N10" s="30">
        <v>0</v>
      </c>
      <c r="O10" s="45" t="e">
        <f t="shared" si="1"/>
        <v>#DIV/0!</v>
      </c>
      <c r="P10" s="37">
        <v>0</v>
      </c>
      <c r="Q10" s="36">
        <v>0</v>
      </c>
      <c r="R10" s="37">
        <v>0</v>
      </c>
      <c r="S10" s="36">
        <v>0</v>
      </c>
      <c r="T10" s="27"/>
      <c r="U10" s="28"/>
      <c r="V10" s="45" t="e">
        <f t="shared" si="2"/>
        <v>#DIV/0!</v>
      </c>
      <c r="W10" s="27"/>
      <c r="X10" s="28"/>
      <c r="Y10" s="45">
        <v>0</v>
      </c>
      <c r="Z10" s="27">
        <v>0</v>
      </c>
      <c r="AA10" s="29">
        <v>0</v>
      </c>
      <c r="AB10" s="27"/>
    </row>
    <row r="11" spans="1:28" x14ac:dyDescent="0.25">
      <c r="A11" s="26" t="s">
        <v>124</v>
      </c>
      <c r="B11" s="26" t="s">
        <v>65</v>
      </c>
      <c r="C11" s="37">
        <f t="shared" si="0"/>
        <v>36</v>
      </c>
      <c r="D11" s="27">
        <v>30</v>
      </c>
      <c r="E11" s="28">
        <v>82.926829268292707</v>
      </c>
      <c r="F11" s="37">
        <v>3</v>
      </c>
      <c r="G11" s="28">
        <v>14.634146341463399</v>
      </c>
      <c r="H11" s="45">
        <f t="shared" si="3"/>
        <v>0.91666666666666663</v>
      </c>
      <c r="I11" s="37">
        <v>1</v>
      </c>
      <c r="J11" s="30">
        <v>6.12244897959184</v>
      </c>
      <c r="K11" s="37">
        <v>0</v>
      </c>
      <c r="L11" s="30">
        <v>2.0408163265306101</v>
      </c>
      <c r="M11" s="37">
        <v>1</v>
      </c>
      <c r="N11" s="30">
        <v>0</v>
      </c>
      <c r="O11" s="45">
        <f t="shared" si="1"/>
        <v>5.5555555555555552E-2</v>
      </c>
      <c r="P11" s="37">
        <v>0</v>
      </c>
      <c r="Q11" s="36">
        <v>0</v>
      </c>
      <c r="R11" s="37">
        <v>1</v>
      </c>
      <c r="S11" s="36">
        <v>0</v>
      </c>
      <c r="T11" s="27"/>
      <c r="U11" s="28"/>
      <c r="V11" s="45">
        <f t="shared" si="2"/>
        <v>2.7777777777777776E-2</v>
      </c>
      <c r="W11" s="27">
        <v>0</v>
      </c>
      <c r="X11" s="28">
        <v>0</v>
      </c>
      <c r="Y11" s="45">
        <v>0</v>
      </c>
      <c r="Z11" s="27">
        <v>0</v>
      </c>
      <c r="AA11" s="29">
        <v>0</v>
      </c>
      <c r="AB11" s="27">
        <v>3.8638888888888898</v>
      </c>
    </row>
    <row r="12" spans="1:28" x14ac:dyDescent="0.25">
      <c r="A12" s="26" t="s">
        <v>124</v>
      </c>
      <c r="B12" s="26" t="s">
        <v>67</v>
      </c>
      <c r="C12" s="37">
        <f>SUM(D12+F12+I12+K12+M12+P12+R12+T12+W12+Z12)</f>
        <v>19</v>
      </c>
      <c r="D12" s="27">
        <v>11</v>
      </c>
      <c r="E12" s="28">
        <v>76.061776061776101</v>
      </c>
      <c r="F12" s="37">
        <v>2</v>
      </c>
      <c r="G12" s="28">
        <v>13.8996138996139</v>
      </c>
      <c r="H12" s="45">
        <f t="shared" si="3"/>
        <v>0.68421052631578949</v>
      </c>
      <c r="I12" s="37">
        <v>0</v>
      </c>
      <c r="J12" s="30">
        <v>3.0303030303030298</v>
      </c>
      <c r="K12" s="37">
        <v>1</v>
      </c>
      <c r="L12" s="30">
        <v>3.0303030303030298</v>
      </c>
      <c r="M12" s="37">
        <v>1</v>
      </c>
      <c r="N12" s="30">
        <v>9.0909090909090899</v>
      </c>
      <c r="O12" s="45">
        <f t="shared" si="1"/>
        <v>0.10526315789473684</v>
      </c>
      <c r="P12" s="37">
        <v>1</v>
      </c>
      <c r="Q12" s="36">
        <v>0</v>
      </c>
      <c r="R12" s="37">
        <v>0</v>
      </c>
      <c r="S12" s="36">
        <v>0</v>
      </c>
      <c r="T12" s="27"/>
      <c r="U12" s="28"/>
      <c r="V12" s="45">
        <f t="shared" si="2"/>
        <v>5.2631578947368418E-2</v>
      </c>
      <c r="W12" s="27">
        <v>1</v>
      </c>
      <c r="X12" s="28">
        <v>3.0303030303030298</v>
      </c>
      <c r="Y12" s="45">
        <v>0</v>
      </c>
      <c r="Z12" s="27">
        <v>2</v>
      </c>
      <c r="AA12" s="29">
        <v>0.77220077220077199</v>
      </c>
      <c r="AB12" s="27">
        <v>3.83359073359073</v>
      </c>
    </row>
    <row r="13" spans="1:28" x14ac:dyDescent="0.25">
      <c r="A13" s="26" t="s">
        <v>124</v>
      </c>
      <c r="B13" s="26" t="s">
        <v>128</v>
      </c>
      <c r="C13" s="37">
        <f t="shared" si="0"/>
        <v>12</v>
      </c>
      <c r="D13" s="37">
        <v>10</v>
      </c>
      <c r="E13" s="36">
        <v>76.923076923076906</v>
      </c>
      <c r="F13" s="37">
        <v>0</v>
      </c>
      <c r="G13" s="36">
        <v>0</v>
      </c>
      <c r="H13" s="45">
        <f t="shared" si="3"/>
        <v>0.83333333333333337</v>
      </c>
      <c r="I13" s="37">
        <v>0</v>
      </c>
      <c r="J13" s="30">
        <v>0</v>
      </c>
      <c r="K13" s="37">
        <v>0</v>
      </c>
      <c r="L13" s="30">
        <v>0</v>
      </c>
      <c r="M13" s="37">
        <v>1</v>
      </c>
      <c r="N13" s="30">
        <v>7.6923076923076898</v>
      </c>
      <c r="O13" s="45">
        <f t="shared" si="1"/>
        <v>8.3333333333333329E-2</v>
      </c>
      <c r="P13" s="37">
        <v>1</v>
      </c>
      <c r="Q13" s="28">
        <v>7.6923076923076898</v>
      </c>
      <c r="R13" s="37">
        <v>0</v>
      </c>
      <c r="S13" s="28">
        <v>0</v>
      </c>
      <c r="T13" s="27"/>
      <c r="U13" s="28"/>
      <c r="V13" s="45">
        <f t="shared" si="2"/>
        <v>8.3333333333333329E-2</v>
      </c>
      <c r="W13" s="27">
        <v>0</v>
      </c>
      <c r="X13" s="28">
        <v>0</v>
      </c>
      <c r="Y13" s="45">
        <v>0</v>
      </c>
      <c r="Z13" s="27"/>
      <c r="AA13" s="29">
        <v>7.6923076923076898</v>
      </c>
      <c r="AB13" s="53">
        <v>3.7152777777777799</v>
      </c>
    </row>
    <row r="14" spans="1:28" x14ac:dyDescent="0.25">
      <c r="A14" s="26" t="s">
        <v>126</v>
      </c>
      <c r="B14" s="40" t="s">
        <v>127</v>
      </c>
      <c r="C14" s="37">
        <f t="shared" si="0"/>
        <v>73</v>
      </c>
      <c r="D14" s="41">
        <v>32</v>
      </c>
      <c r="E14" s="42">
        <v>45.522388059701498</v>
      </c>
      <c r="F14" s="51">
        <v>28</v>
      </c>
      <c r="G14" s="42">
        <v>20.8955223880597</v>
      </c>
      <c r="H14" s="45">
        <f t="shared" si="3"/>
        <v>0.82191780821917804</v>
      </c>
      <c r="I14" s="43">
        <v>5</v>
      </c>
      <c r="J14" s="42">
        <v>14.9253731343284</v>
      </c>
      <c r="K14" s="43">
        <v>4</v>
      </c>
      <c r="L14" s="42">
        <v>12.686567164179101</v>
      </c>
      <c r="M14" s="43">
        <v>2</v>
      </c>
      <c r="N14" s="42">
        <v>3.7313432835820901</v>
      </c>
      <c r="O14" s="45">
        <f t="shared" si="1"/>
        <v>0.15068493150684931</v>
      </c>
      <c r="P14" s="43">
        <v>0</v>
      </c>
      <c r="Q14" s="42">
        <v>0</v>
      </c>
      <c r="R14" s="43">
        <v>1</v>
      </c>
      <c r="S14" s="42">
        <v>1.4925373134328399</v>
      </c>
      <c r="T14" s="31"/>
      <c r="U14" s="28"/>
      <c r="V14" s="45">
        <f t="shared" si="2"/>
        <v>1.3698630136986301E-2</v>
      </c>
      <c r="W14" s="31"/>
      <c r="X14" s="28"/>
      <c r="Y14" s="45">
        <v>0</v>
      </c>
      <c r="Z14" s="43">
        <v>1</v>
      </c>
      <c r="AA14" s="29">
        <v>0.75</v>
      </c>
      <c r="AB14" s="31">
        <v>3.7152777777777799</v>
      </c>
    </row>
    <row r="15" spans="1:28" x14ac:dyDescent="0.25">
      <c r="A15" s="26" t="s">
        <v>126</v>
      </c>
      <c r="B15" s="26" t="s">
        <v>129</v>
      </c>
      <c r="C15" s="37">
        <f t="shared" si="0"/>
        <v>19</v>
      </c>
      <c r="D15" s="37">
        <v>16</v>
      </c>
      <c r="E15" s="30">
        <v>52.941176470588204</v>
      </c>
      <c r="F15" s="37">
        <v>2</v>
      </c>
      <c r="G15" s="30">
        <v>17.647058823529399</v>
      </c>
      <c r="H15" s="45">
        <f t="shared" si="3"/>
        <v>0.94736842105263153</v>
      </c>
      <c r="I15" s="37">
        <v>1</v>
      </c>
      <c r="J15" s="30">
        <v>23.529411764705898</v>
      </c>
      <c r="K15" s="37">
        <v>0</v>
      </c>
      <c r="L15" s="30">
        <v>5.8823529411764701</v>
      </c>
      <c r="M15" s="37">
        <v>0</v>
      </c>
      <c r="N15" s="30">
        <v>0</v>
      </c>
      <c r="O15" s="45">
        <f t="shared" si="1"/>
        <v>5.2631578947368418E-2</v>
      </c>
      <c r="P15" s="37">
        <v>0</v>
      </c>
      <c r="Q15" s="30">
        <v>0</v>
      </c>
      <c r="R15" s="37">
        <v>0</v>
      </c>
      <c r="S15" s="30">
        <v>0</v>
      </c>
      <c r="T15" s="27"/>
      <c r="U15" s="28"/>
      <c r="V15" s="45">
        <f t="shared" si="2"/>
        <v>0</v>
      </c>
      <c r="W15" s="27"/>
      <c r="X15" s="28"/>
      <c r="Y15" s="45">
        <v>0</v>
      </c>
      <c r="Z15" s="27">
        <v>0</v>
      </c>
      <c r="AA15" s="29">
        <v>0</v>
      </c>
      <c r="AB15" s="27">
        <v>2.9249999999999998</v>
      </c>
    </row>
    <row r="16" spans="1:28" x14ac:dyDescent="0.25">
      <c r="A16" s="26" t="s">
        <v>130</v>
      </c>
      <c r="B16" s="26" t="s">
        <v>105</v>
      </c>
      <c r="C16" s="37">
        <f t="shared" si="0"/>
        <v>0</v>
      </c>
      <c r="D16" s="37">
        <v>0</v>
      </c>
      <c r="E16" s="30">
        <v>32.142857142857103</v>
      </c>
      <c r="F16" s="37">
        <v>0</v>
      </c>
      <c r="G16" s="30">
        <v>46.428571428571402</v>
      </c>
      <c r="H16" s="45" t="e">
        <f t="shared" si="3"/>
        <v>#DIV/0!</v>
      </c>
      <c r="I16" s="37">
        <v>0</v>
      </c>
      <c r="J16" s="30">
        <v>14.285714285714301</v>
      </c>
      <c r="K16" s="37">
        <v>0</v>
      </c>
      <c r="L16" s="30">
        <v>0</v>
      </c>
      <c r="M16" s="37">
        <v>0</v>
      </c>
      <c r="N16" s="30">
        <v>7.1428571428571397</v>
      </c>
      <c r="O16" s="45" t="e">
        <f t="shared" si="1"/>
        <v>#DIV/0!</v>
      </c>
      <c r="P16" s="37">
        <v>0</v>
      </c>
      <c r="Q16" s="30">
        <v>0</v>
      </c>
      <c r="R16" s="37">
        <v>0</v>
      </c>
      <c r="S16" s="30">
        <v>0</v>
      </c>
      <c r="T16" s="27"/>
      <c r="U16" s="28"/>
      <c r="V16" s="45" t="e">
        <f t="shared" si="2"/>
        <v>#DIV/0!</v>
      </c>
      <c r="W16" s="27"/>
      <c r="X16" s="28"/>
      <c r="Y16" s="45">
        <v>0</v>
      </c>
      <c r="Z16" s="27">
        <v>0</v>
      </c>
      <c r="AA16" s="29">
        <v>0</v>
      </c>
      <c r="AB16" s="27"/>
    </row>
    <row r="17" spans="1:28" x14ac:dyDescent="0.25">
      <c r="A17" s="26" t="s">
        <v>124</v>
      </c>
      <c r="B17" s="26" t="s">
        <v>131</v>
      </c>
      <c r="C17" s="37">
        <f t="shared" si="0"/>
        <v>6</v>
      </c>
      <c r="D17" s="37">
        <v>4</v>
      </c>
      <c r="E17" s="30">
        <v>50</v>
      </c>
      <c r="F17" s="37">
        <v>2</v>
      </c>
      <c r="G17" s="30">
        <v>33.3333333333333</v>
      </c>
      <c r="H17" s="45">
        <f t="shared" si="3"/>
        <v>1</v>
      </c>
      <c r="I17" s="37">
        <v>0</v>
      </c>
      <c r="J17" s="30">
        <v>0</v>
      </c>
      <c r="K17" s="37">
        <v>0</v>
      </c>
      <c r="L17" s="30">
        <v>0</v>
      </c>
      <c r="M17" s="37">
        <v>0</v>
      </c>
      <c r="N17" s="30">
        <v>16.6666666666667</v>
      </c>
      <c r="O17" s="45">
        <f t="shared" si="1"/>
        <v>0</v>
      </c>
      <c r="P17" s="37">
        <v>0</v>
      </c>
      <c r="Q17" s="30">
        <v>0</v>
      </c>
      <c r="R17" s="37">
        <v>0</v>
      </c>
      <c r="S17" s="30">
        <v>0</v>
      </c>
      <c r="T17" s="27"/>
      <c r="U17" s="28"/>
      <c r="V17" s="45">
        <f t="shared" si="2"/>
        <v>0</v>
      </c>
      <c r="W17" s="27">
        <v>0</v>
      </c>
      <c r="X17" s="28">
        <v>0</v>
      </c>
      <c r="Y17" s="45">
        <v>0</v>
      </c>
      <c r="Z17" s="27">
        <v>0</v>
      </c>
      <c r="AA17" s="29">
        <v>0</v>
      </c>
      <c r="AB17" s="27">
        <v>3.9</v>
      </c>
    </row>
    <row r="18" spans="1:28" ht="15.75" thickBot="1" x14ac:dyDescent="0.3">
      <c r="A18" s="32" t="s">
        <v>118</v>
      </c>
      <c r="B18" s="32"/>
      <c r="C18" s="39">
        <f t="shared" si="0"/>
        <v>208</v>
      </c>
      <c r="D18" s="38">
        <f>SUM(D8:D17)</f>
        <v>134</v>
      </c>
      <c r="E18" s="34">
        <f>(D18/C18)</f>
        <v>0.64423076923076927</v>
      </c>
      <c r="F18" s="38">
        <f>SUM(F8:F17)</f>
        <v>41</v>
      </c>
      <c r="G18" s="34">
        <f>(F18/C18)</f>
        <v>0.19711538461538461</v>
      </c>
      <c r="H18" s="34">
        <f>(E18+G18)</f>
        <v>0.84134615384615385</v>
      </c>
      <c r="I18" s="38">
        <f>SUM(I8:I17)</f>
        <v>8</v>
      </c>
      <c r="J18" s="34">
        <f>(I18/C18)</f>
        <v>3.8461538461538464E-2</v>
      </c>
      <c r="K18" s="38">
        <f>SUM(K8:K17)</f>
        <v>9</v>
      </c>
      <c r="L18" s="34">
        <f>(K18/C18)</f>
        <v>4.3269230769230768E-2</v>
      </c>
      <c r="M18" s="38">
        <f>SUM(M8:M17)</f>
        <v>8</v>
      </c>
      <c r="N18" s="34">
        <f>(M18/C18)</f>
        <v>3.8461538461538464E-2</v>
      </c>
      <c r="O18" s="34">
        <f>(J18+L18+N18)</f>
        <v>0.1201923076923077</v>
      </c>
      <c r="P18" s="38">
        <f>SUM(P8:P17)</f>
        <v>2</v>
      </c>
      <c r="Q18" s="33">
        <f>(P18/C18)</f>
        <v>9.6153846153846159E-3</v>
      </c>
      <c r="R18" s="38">
        <f>SUM(R8:R17)</f>
        <v>2</v>
      </c>
      <c r="S18" s="34">
        <f>(R18/C18)</f>
        <v>9.6153846153846159E-3</v>
      </c>
      <c r="T18" s="38">
        <f>SUM(T8:T17)</f>
        <v>0</v>
      </c>
      <c r="U18" s="34">
        <f>(T18/C18)</f>
        <v>0</v>
      </c>
      <c r="V18" s="34">
        <f>(Q18+S18+U18)</f>
        <v>1.9230769230769232E-2</v>
      </c>
      <c r="W18" s="38">
        <f>SUM(W8:W17)</f>
        <v>1</v>
      </c>
      <c r="X18" s="34">
        <f>(W18/C18)</f>
        <v>4.807692307692308E-3</v>
      </c>
      <c r="Y18" s="34">
        <f>(X18)</f>
        <v>4.807692307692308E-3</v>
      </c>
      <c r="Z18" s="38">
        <f>SUM(Z8:Z17)</f>
        <v>3</v>
      </c>
      <c r="AA18" s="34">
        <f>(Z18/C18)</f>
        <v>1.4423076923076924E-2</v>
      </c>
      <c r="AB18" s="33"/>
    </row>
    <row r="19" spans="1:28" ht="15.75" thickTop="1" x14ac:dyDescent="0.25"/>
  </sheetData>
  <mergeCells count="3">
    <mergeCell ref="A1:AB1"/>
    <mergeCell ref="A2:AB2"/>
    <mergeCell ref="A4:A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Undergraduate Fall 2021</vt:lpstr>
      <vt:lpstr>Graduate Fall 2021</vt:lpstr>
      <vt:lpstr>Graduate Spring 22</vt:lpstr>
      <vt:lpstr>Undergraduate Spring 2021</vt:lpstr>
      <vt:lpstr>Undergraduate Summer 22</vt:lpstr>
      <vt:lpstr>Graduate Summer 22</vt:lpstr>
    </vt:vector>
  </TitlesOfParts>
  <Manager/>
  <Company>University of Mary Washington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Mary Washington</dc:creator>
  <cp:keywords/>
  <dc:description/>
  <cp:lastModifiedBy>Britney Stockton (bstockto)</cp:lastModifiedBy>
  <cp:revision/>
  <dcterms:created xsi:type="dcterms:W3CDTF">2017-09-13T14:42:25Z</dcterms:created>
  <dcterms:modified xsi:type="dcterms:W3CDTF">2023-04-26T16:27:20Z</dcterms:modified>
  <cp:category/>
  <cp:contentStatus/>
</cp:coreProperties>
</file>