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 Request Files\Grade Distribution Reports\2020-21\"/>
    </mc:Choice>
  </mc:AlternateContent>
  <xr:revisionPtr revIDLastSave="0" documentId="8_{9F9D6557-28D9-4F0F-8AF8-2A2A374C41AE}" xr6:coauthVersionLast="47" xr6:coauthVersionMax="47" xr10:uidLastSave="{00000000-0000-0000-0000-000000000000}"/>
  <bookViews>
    <workbookView xWindow="25080" yWindow="-120" windowWidth="19440" windowHeight="15000" firstSheet="2" activeTab="4" xr2:uid="{00000000-000D-0000-FFFF-FFFF00000000}"/>
  </bookViews>
  <sheets>
    <sheet name="Undergraduate Fall 2020" sheetId="1" r:id="rId1"/>
    <sheet name="Graduate Fall 20" sheetId="2" r:id="rId2"/>
    <sheet name="Undergraduate Spring 2021" sheetId="3" r:id="rId3"/>
    <sheet name="Graduate Spring 21" sheetId="4" r:id="rId4"/>
    <sheet name="Undergraduate Summer 21" sheetId="6" r:id="rId5"/>
    <sheet name="Graduate Summer 21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H8" i="6" s="1"/>
  <c r="C9" i="6"/>
  <c r="H9" i="6" s="1"/>
  <c r="C10" i="6"/>
  <c r="H10" i="6" s="1"/>
  <c r="C11" i="6"/>
  <c r="H11" i="6" s="1"/>
  <c r="C12" i="6"/>
  <c r="H12" i="6" s="1"/>
  <c r="C13" i="6"/>
  <c r="H13" i="6" s="1"/>
  <c r="C14" i="6"/>
  <c r="H14" i="6" s="1"/>
  <c r="C15" i="6"/>
  <c r="H15" i="6" s="1"/>
  <c r="O12" i="6" l="1"/>
  <c r="AB69" i="6"/>
  <c r="Y69" i="6"/>
  <c r="W69" i="6"/>
  <c r="T69" i="6"/>
  <c r="R69" i="6"/>
  <c r="P69" i="6"/>
  <c r="M69" i="6"/>
  <c r="K69" i="6"/>
  <c r="I69" i="6"/>
  <c r="F69" i="6"/>
  <c r="D69" i="6"/>
  <c r="C68" i="6"/>
  <c r="C67" i="6"/>
  <c r="AA67" i="6" s="1"/>
  <c r="C66" i="6"/>
  <c r="H66" i="6" s="1"/>
  <c r="C65" i="6"/>
  <c r="V65" i="6" s="1"/>
  <c r="C64" i="6"/>
  <c r="V64" i="6" s="1"/>
  <c r="C63" i="6"/>
  <c r="C62" i="6"/>
  <c r="H62" i="6" s="1"/>
  <c r="C61" i="6"/>
  <c r="AA61" i="6" s="1"/>
  <c r="C60" i="6"/>
  <c r="AA60" i="6" s="1"/>
  <c r="C59" i="6"/>
  <c r="AA59" i="6" s="1"/>
  <c r="C58" i="6"/>
  <c r="C57" i="6"/>
  <c r="C56" i="6"/>
  <c r="AA56" i="6" s="1"/>
  <c r="C55" i="6"/>
  <c r="AA55" i="6" s="1"/>
  <c r="C54" i="6"/>
  <c r="H54" i="6" s="1"/>
  <c r="C53" i="6"/>
  <c r="C52" i="6"/>
  <c r="H52" i="6" s="1"/>
  <c r="C51" i="6"/>
  <c r="C50" i="6"/>
  <c r="H50" i="6" s="1"/>
  <c r="C49" i="6"/>
  <c r="C48" i="6"/>
  <c r="C47" i="6"/>
  <c r="V46" i="6"/>
  <c r="C46" i="6"/>
  <c r="H46" i="6" s="1"/>
  <c r="C45" i="6"/>
  <c r="AA45" i="6" s="1"/>
  <c r="AA44" i="6"/>
  <c r="V44" i="6"/>
  <c r="O44" i="6"/>
  <c r="H44" i="6"/>
  <c r="AA43" i="6"/>
  <c r="C43" i="6"/>
  <c r="V43" i="6" s="1"/>
  <c r="V42" i="6"/>
  <c r="H42" i="6"/>
  <c r="C42" i="6"/>
  <c r="AA42" i="6" s="1"/>
  <c r="C41" i="6"/>
  <c r="H41" i="6" s="1"/>
  <c r="C40" i="6"/>
  <c r="O40" i="6" s="1"/>
  <c r="O39" i="6"/>
  <c r="C39" i="6"/>
  <c r="V39" i="6" s="1"/>
  <c r="C38" i="6"/>
  <c r="AA38" i="6" s="1"/>
  <c r="C37" i="6"/>
  <c r="H37" i="6" s="1"/>
  <c r="C36" i="6"/>
  <c r="O36" i="6" s="1"/>
  <c r="C35" i="6"/>
  <c r="V35" i="6" s="1"/>
  <c r="C34" i="6"/>
  <c r="AA34" i="6" s="1"/>
  <c r="C33" i="6"/>
  <c r="H33" i="6" s="1"/>
  <c r="C32" i="6"/>
  <c r="O32" i="6" s="1"/>
  <c r="C31" i="6"/>
  <c r="V31" i="6" s="1"/>
  <c r="C30" i="6"/>
  <c r="AA30" i="6" s="1"/>
  <c r="C29" i="6"/>
  <c r="H29" i="6" s="1"/>
  <c r="C28" i="6"/>
  <c r="O28" i="6" s="1"/>
  <c r="C27" i="6"/>
  <c r="V27" i="6" s="1"/>
  <c r="C26" i="6"/>
  <c r="AA26" i="6" s="1"/>
  <c r="C25" i="6"/>
  <c r="H25" i="6" s="1"/>
  <c r="AA24" i="6"/>
  <c r="C24" i="6"/>
  <c r="O24" i="6" s="1"/>
  <c r="C23" i="6"/>
  <c r="V23" i="6" s="1"/>
  <c r="C22" i="6"/>
  <c r="AA22" i="6" s="1"/>
  <c r="C21" i="6"/>
  <c r="H21" i="6" s="1"/>
  <c r="C20" i="6"/>
  <c r="O20" i="6" s="1"/>
  <c r="C19" i="6"/>
  <c r="V19" i="6" s="1"/>
  <c r="C18" i="6"/>
  <c r="AA18" i="6" s="1"/>
  <c r="C17" i="6"/>
  <c r="H17" i="6" s="1"/>
  <c r="C16" i="6"/>
  <c r="O16" i="6" s="1"/>
  <c r="AA15" i="6"/>
  <c r="O15" i="6"/>
  <c r="V15" i="6"/>
  <c r="V14" i="6"/>
  <c r="O14" i="6"/>
  <c r="AA14" i="6"/>
  <c r="AA13" i="6"/>
  <c r="V13" i="6"/>
  <c r="AA12" i="6"/>
  <c r="V12" i="6"/>
  <c r="AA11" i="6"/>
  <c r="O11" i="6"/>
  <c r="V11" i="6"/>
  <c r="V10" i="6"/>
  <c r="O10" i="6"/>
  <c r="AA10" i="6"/>
  <c r="AA9" i="6"/>
  <c r="V9" i="6"/>
  <c r="AA8" i="6"/>
  <c r="V8" i="6"/>
  <c r="O8" i="6"/>
  <c r="Z18" i="5"/>
  <c r="W18" i="5"/>
  <c r="T18" i="5"/>
  <c r="R18" i="5"/>
  <c r="P18" i="5"/>
  <c r="M18" i="5"/>
  <c r="K18" i="5"/>
  <c r="I18" i="5"/>
  <c r="F18" i="5"/>
  <c r="D18" i="5"/>
  <c r="C17" i="5"/>
  <c r="V17" i="5" s="1"/>
  <c r="C16" i="5"/>
  <c r="V16" i="5" s="1"/>
  <c r="C15" i="5"/>
  <c r="V15" i="5" s="1"/>
  <c r="C14" i="5"/>
  <c r="V14" i="5" s="1"/>
  <c r="C13" i="5"/>
  <c r="V13" i="5" s="1"/>
  <c r="C12" i="5"/>
  <c r="V12" i="5" s="1"/>
  <c r="C11" i="5"/>
  <c r="V11" i="5" s="1"/>
  <c r="C10" i="5"/>
  <c r="V10" i="5" s="1"/>
  <c r="H9" i="5"/>
  <c r="C9" i="5"/>
  <c r="V9" i="5" s="1"/>
  <c r="C8" i="5"/>
  <c r="V8" i="5" s="1"/>
  <c r="Z18" i="4"/>
  <c r="W18" i="4"/>
  <c r="T18" i="4"/>
  <c r="R18" i="4"/>
  <c r="P18" i="4"/>
  <c r="M18" i="4"/>
  <c r="K18" i="4"/>
  <c r="I18" i="4"/>
  <c r="F18" i="4"/>
  <c r="D18" i="4"/>
  <c r="C17" i="4"/>
  <c r="V17" i="4" s="1"/>
  <c r="C16" i="4"/>
  <c r="V16" i="4" s="1"/>
  <c r="C15" i="4"/>
  <c r="V15" i="4" s="1"/>
  <c r="H14" i="4"/>
  <c r="C14" i="4"/>
  <c r="V14" i="4" s="1"/>
  <c r="C13" i="4"/>
  <c r="V13" i="4" s="1"/>
  <c r="C12" i="4"/>
  <c r="V12" i="4" s="1"/>
  <c r="C11" i="4"/>
  <c r="V11" i="4" s="1"/>
  <c r="C10" i="4"/>
  <c r="V10" i="4" s="1"/>
  <c r="C9" i="4"/>
  <c r="V9" i="4" s="1"/>
  <c r="C8" i="4"/>
  <c r="V8" i="4" s="1"/>
  <c r="AB69" i="3"/>
  <c r="Y69" i="3"/>
  <c r="W69" i="3"/>
  <c r="T69" i="3"/>
  <c r="R69" i="3"/>
  <c r="P69" i="3"/>
  <c r="M69" i="3"/>
  <c r="K69" i="3"/>
  <c r="I69" i="3"/>
  <c r="F69" i="3"/>
  <c r="D69" i="3"/>
  <c r="C68" i="3"/>
  <c r="V68" i="3" s="1"/>
  <c r="C67" i="3"/>
  <c r="AA67" i="3" s="1"/>
  <c r="C66" i="3"/>
  <c r="H66" i="3" s="1"/>
  <c r="C65" i="3"/>
  <c r="O65" i="3" s="1"/>
  <c r="C64" i="3"/>
  <c r="V64" i="3" s="1"/>
  <c r="C63" i="3"/>
  <c r="AA63" i="3" s="1"/>
  <c r="C62" i="3"/>
  <c r="H62" i="3" s="1"/>
  <c r="C61" i="3"/>
  <c r="O61" i="3" s="1"/>
  <c r="C60" i="3"/>
  <c r="V60" i="3" s="1"/>
  <c r="C59" i="3"/>
  <c r="AA59" i="3" s="1"/>
  <c r="C58" i="3"/>
  <c r="H58" i="3" s="1"/>
  <c r="C57" i="3"/>
  <c r="O57" i="3" s="1"/>
  <c r="C56" i="3"/>
  <c r="V56" i="3" s="1"/>
  <c r="C55" i="3"/>
  <c r="AA55" i="3" s="1"/>
  <c r="C54" i="3"/>
  <c r="H54" i="3" s="1"/>
  <c r="C53" i="3"/>
  <c r="O53" i="3" s="1"/>
  <c r="C52" i="3"/>
  <c r="V52" i="3" s="1"/>
  <c r="C51" i="3"/>
  <c r="AA51" i="3" s="1"/>
  <c r="C50" i="3"/>
  <c r="H50" i="3" s="1"/>
  <c r="C49" i="3"/>
  <c r="O49" i="3" s="1"/>
  <c r="C48" i="3"/>
  <c r="V48" i="3" s="1"/>
  <c r="C47" i="3"/>
  <c r="AA47" i="3" s="1"/>
  <c r="C46" i="3"/>
  <c r="H46" i="3" s="1"/>
  <c r="C45" i="3"/>
  <c r="O45" i="3" s="1"/>
  <c r="AA44" i="3"/>
  <c r="V44" i="3"/>
  <c r="O44" i="3"/>
  <c r="H44" i="3"/>
  <c r="C43" i="3"/>
  <c r="V43" i="3" s="1"/>
  <c r="C42" i="3"/>
  <c r="AA42" i="3" s="1"/>
  <c r="C41" i="3"/>
  <c r="AA41" i="3" s="1"/>
  <c r="C40" i="3"/>
  <c r="O40" i="3" s="1"/>
  <c r="C39" i="3"/>
  <c r="V39" i="3" s="1"/>
  <c r="C38" i="3"/>
  <c r="AA38" i="3" s="1"/>
  <c r="C37" i="3"/>
  <c r="AA37" i="3" s="1"/>
  <c r="C36" i="3"/>
  <c r="O36" i="3" s="1"/>
  <c r="C35" i="3"/>
  <c r="V35" i="3" s="1"/>
  <c r="C34" i="3"/>
  <c r="AA34" i="3" s="1"/>
  <c r="C33" i="3"/>
  <c r="AA33" i="3" s="1"/>
  <c r="C32" i="3"/>
  <c r="O32" i="3" s="1"/>
  <c r="C31" i="3"/>
  <c r="V31" i="3" s="1"/>
  <c r="C30" i="3"/>
  <c r="AA30" i="3" s="1"/>
  <c r="C29" i="3"/>
  <c r="AA29" i="3" s="1"/>
  <c r="C28" i="3"/>
  <c r="O28" i="3" s="1"/>
  <c r="C27" i="3"/>
  <c r="V27" i="3" s="1"/>
  <c r="C26" i="3"/>
  <c r="AA26" i="3" s="1"/>
  <c r="C25" i="3"/>
  <c r="AA25" i="3" s="1"/>
  <c r="C24" i="3"/>
  <c r="O24" i="3" s="1"/>
  <c r="C23" i="3"/>
  <c r="V23" i="3" s="1"/>
  <c r="C22" i="3"/>
  <c r="AA22" i="3" s="1"/>
  <c r="C21" i="3"/>
  <c r="AA21" i="3" s="1"/>
  <c r="C20" i="3"/>
  <c r="O20" i="3" s="1"/>
  <c r="C19" i="3"/>
  <c r="V19" i="3" s="1"/>
  <c r="C18" i="3"/>
  <c r="AA18" i="3" s="1"/>
  <c r="C17" i="3"/>
  <c r="AA17" i="3" s="1"/>
  <c r="C16" i="3"/>
  <c r="O16" i="3" s="1"/>
  <c r="C15" i="3"/>
  <c r="V15" i="3" s="1"/>
  <c r="C14" i="3"/>
  <c r="AA14" i="3" s="1"/>
  <c r="C13" i="3"/>
  <c r="AA13" i="3" s="1"/>
  <c r="C12" i="3"/>
  <c r="O12" i="3" s="1"/>
  <c r="C11" i="3"/>
  <c r="V11" i="3" s="1"/>
  <c r="C10" i="3"/>
  <c r="AA10" i="3" s="1"/>
  <c r="C9" i="3"/>
  <c r="AA9" i="3" s="1"/>
  <c r="C8" i="3"/>
  <c r="O8" i="3" s="1"/>
  <c r="AB69" i="1"/>
  <c r="Y69" i="1"/>
  <c r="W69" i="1"/>
  <c r="T69" i="1"/>
  <c r="R69" i="1"/>
  <c r="P69" i="1"/>
  <c r="M69" i="1"/>
  <c r="K69" i="1"/>
  <c r="I69" i="1"/>
  <c r="F69" i="1"/>
  <c r="D69" i="1"/>
  <c r="AA44" i="1"/>
  <c r="C16" i="1"/>
  <c r="V16" i="1" s="1"/>
  <c r="C50" i="1"/>
  <c r="AA50" i="1" s="1"/>
  <c r="V44" i="1"/>
  <c r="O44" i="1"/>
  <c r="H44" i="1"/>
  <c r="H9" i="4" l="1"/>
  <c r="H15" i="5"/>
  <c r="H10" i="5"/>
  <c r="O67" i="6"/>
  <c r="H10" i="4"/>
  <c r="H14" i="5"/>
  <c r="O43" i="6"/>
  <c r="O46" i="6"/>
  <c r="H17" i="5"/>
  <c r="H13" i="5"/>
  <c r="H12" i="5"/>
  <c r="C18" i="5"/>
  <c r="S18" i="5" s="1"/>
  <c r="H16" i="5"/>
  <c r="H11" i="5"/>
  <c r="H8" i="5"/>
  <c r="H13" i="4"/>
  <c r="H17" i="4"/>
  <c r="H16" i="4"/>
  <c r="H15" i="4"/>
  <c r="H12" i="4"/>
  <c r="H11" i="4"/>
  <c r="H8" i="4"/>
  <c r="C18" i="4"/>
  <c r="J18" i="4" s="1"/>
  <c r="AA63" i="6"/>
  <c r="V63" i="6"/>
  <c r="H58" i="6"/>
  <c r="AA58" i="6"/>
  <c r="AA51" i="6"/>
  <c r="H51" i="6"/>
  <c r="AA47" i="6"/>
  <c r="H47" i="6"/>
  <c r="AA48" i="6"/>
  <c r="H48" i="6"/>
  <c r="AA49" i="6"/>
  <c r="H49" i="6"/>
  <c r="AA65" i="6"/>
  <c r="V62" i="6"/>
  <c r="V54" i="6"/>
  <c r="H67" i="6"/>
  <c r="V24" i="6"/>
  <c r="O42" i="6"/>
  <c r="V67" i="6"/>
  <c r="AA39" i="6"/>
  <c r="AA40" i="6"/>
  <c r="H59" i="6"/>
  <c r="O54" i="6"/>
  <c r="O59" i="6"/>
  <c r="O62" i="6"/>
  <c r="H60" i="6"/>
  <c r="H63" i="6"/>
  <c r="O66" i="6"/>
  <c r="O63" i="6"/>
  <c r="V66" i="6"/>
  <c r="V59" i="6"/>
  <c r="O51" i="6"/>
  <c r="V51" i="6"/>
  <c r="H55" i="6"/>
  <c r="V58" i="6"/>
  <c r="O55" i="6"/>
  <c r="V55" i="6"/>
  <c r="O58" i="6"/>
  <c r="V49" i="6"/>
  <c r="O50" i="6"/>
  <c r="O47" i="6"/>
  <c r="V50" i="6"/>
  <c r="V47" i="6"/>
  <c r="AA41" i="6"/>
  <c r="V41" i="6"/>
  <c r="V40" i="6"/>
  <c r="O38" i="6"/>
  <c r="V38" i="6"/>
  <c r="H38" i="6"/>
  <c r="O26" i="6"/>
  <c r="V26" i="6"/>
  <c r="H30" i="6"/>
  <c r="V36" i="6"/>
  <c r="AA31" i="6"/>
  <c r="AA36" i="6"/>
  <c r="O31" i="6"/>
  <c r="V29" i="6"/>
  <c r="V25" i="6"/>
  <c r="AA29" i="6"/>
  <c r="H34" i="6"/>
  <c r="O34" i="6"/>
  <c r="O27" i="6"/>
  <c r="V32" i="6"/>
  <c r="V34" i="6"/>
  <c r="V37" i="6"/>
  <c r="AA27" i="6"/>
  <c r="AA32" i="6"/>
  <c r="AA37" i="6"/>
  <c r="AA25" i="6"/>
  <c r="O30" i="6"/>
  <c r="O35" i="6"/>
  <c r="V28" i="6"/>
  <c r="V30" i="6"/>
  <c r="V33" i="6"/>
  <c r="AA35" i="6"/>
  <c r="H26" i="6"/>
  <c r="AA28" i="6"/>
  <c r="AA33" i="6"/>
  <c r="O23" i="6"/>
  <c r="AA23" i="6"/>
  <c r="V20" i="6"/>
  <c r="V16" i="6"/>
  <c r="AA21" i="6"/>
  <c r="V21" i="6"/>
  <c r="V18" i="6"/>
  <c r="AA16" i="6"/>
  <c r="O19" i="6"/>
  <c r="V17" i="6"/>
  <c r="AA19" i="6"/>
  <c r="H22" i="6"/>
  <c r="AA17" i="6"/>
  <c r="O22" i="6"/>
  <c r="V22" i="6"/>
  <c r="H18" i="6"/>
  <c r="AA20" i="6"/>
  <c r="O18" i="6"/>
  <c r="O22" i="3"/>
  <c r="H22" i="3"/>
  <c r="O33" i="3"/>
  <c r="H10" i="3"/>
  <c r="H67" i="3"/>
  <c r="V49" i="3"/>
  <c r="O46" i="3"/>
  <c r="O29" i="3"/>
  <c r="H26" i="3"/>
  <c r="V36" i="3"/>
  <c r="H42" i="3"/>
  <c r="O26" i="3"/>
  <c r="O42" i="3"/>
  <c r="V29" i="3"/>
  <c r="H33" i="3"/>
  <c r="O38" i="3"/>
  <c r="O9" i="3"/>
  <c r="H14" i="3"/>
  <c r="O18" i="3"/>
  <c r="O14" i="3"/>
  <c r="H17" i="3"/>
  <c r="V8" i="3"/>
  <c r="V13" i="3"/>
  <c r="V17" i="3"/>
  <c r="O66" i="3"/>
  <c r="V65" i="3"/>
  <c r="V54" i="3"/>
  <c r="O59" i="3"/>
  <c r="H55" i="3"/>
  <c r="H47" i="3"/>
  <c r="V53" i="3"/>
  <c r="O58" i="3"/>
  <c r="O62" i="3"/>
  <c r="H63" i="3"/>
  <c r="V61" i="3"/>
  <c r="V46" i="3"/>
  <c r="O50" i="3"/>
  <c r="V57" i="3"/>
  <c r="V50" i="3"/>
  <c r="O54" i="3"/>
  <c r="O47" i="3"/>
  <c r="H51" i="3"/>
  <c r="V58" i="3"/>
  <c r="O51" i="3"/>
  <c r="O55" i="3"/>
  <c r="H59" i="3"/>
  <c r="V45" i="3"/>
  <c r="O30" i="3"/>
  <c r="O37" i="3"/>
  <c r="H25" i="3"/>
  <c r="V28" i="3"/>
  <c r="H34" i="3"/>
  <c r="V37" i="3"/>
  <c r="H41" i="3"/>
  <c r="O34" i="3"/>
  <c r="O41" i="3"/>
  <c r="O25" i="3"/>
  <c r="V25" i="3"/>
  <c r="H29" i="3"/>
  <c r="V32" i="3"/>
  <c r="H38" i="3"/>
  <c r="V41" i="3"/>
  <c r="H30" i="3"/>
  <c r="V33" i="3"/>
  <c r="H37" i="3"/>
  <c r="V40" i="3"/>
  <c r="V24" i="3"/>
  <c r="O21" i="3"/>
  <c r="V21" i="3"/>
  <c r="H21" i="3"/>
  <c r="V20" i="3"/>
  <c r="H9" i="3"/>
  <c r="V12" i="3"/>
  <c r="H18" i="3"/>
  <c r="V9" i="3"/>
  <c r="H13" i="3"/>
  <c r="V16" i="3"/>
  <c r="O13" i="3"/>
  <c r="O10" i="3"/>
  <c r="O17" i="3"/>
  <c r="O53" i="6"/>
  <c r="H53" i="6"/>
  <c r="O64" i="6"/>
  <c r="V53" i="6"/>
  <c r="O57" i="6"/>
  <c r="H57" i="6"/>
  <c r="H64" i="6"/>
  <c r="V68" i="6"/>
  <c r="O68" i="6"/>
  <c r="V56" i="6"/>
  <c r="O56" i="6"/>
  <c r="O61" i="6"/>
  <c r="H61" i="6"/>
  <c r="AA64" i="6"/>
  <c r="H68" i="6"/>
  <c r="V48" i="6"/>
  <c r="O48" i="6"/>
  <c r="C69" i="6"/>
  <c r="E69" i="6" s="1"/>
  <c r="V52" i="6"/>
  <c r="O52" i="6"/>
  <c r="O45" i="6"/>
  <c r="H45" i="6"/>
  <c r="AA53" i="6"/>
  <c r="V57" i="6"/>
  <c r="O9" i="6"/>
  <c r="O13" i="6"/>
  <c r="H16" i="6"/>
  <c r="O17" i="6"/>
  <c r="H19" i="6"/>
  <c r="H20" i="6"/>
  <c r="O21" i="6"/>
  <c r="H23" i="6"/>
  <c r="H24" i="6"/>
  <c r="O25" i="6"/>
  <c r="H27" i="6"/>
  <c r="H28" i="6"/>
  <c r="O29" i="6"/>
  <c r="H31" i="6"/>
  <c r="H32" i="6"/>
  <c r="O33" i="6"/>
  <c r="H35" i="6"/>
  <c r="H36" i="6"/>
  <c r="O37" i="6"/>
  <c r="H39" i="6"/>
  <c r="H40" i="6"/>
  <c r="O41" i="6"/>
  <c r="H43" i="6"/>
  <c r="V45" i="6"/>
  <c r="O49" i="6"/>
  <c r="AA52" i="6"/>
  <c r="H56" i="6"/>
  <c r="AA57" i="6"/>
  <c r="V60" i="6"/>
  <c r="O60" i="6"/>
  <c r="V61" i="6"/>
  <c r="O65" i="6"/>
  <c r="H65" i="6"/>
  <c r="AA68" i="6"/>
  <c r="AA46" i="6"/>
  <c r="AA50" i="6"/>
  <c r="AA54" i="6"/>
  <c r="AA62" i="6"/>
  <c r="AA66" i="6"/>
  <c r="O8" i="5"/>
  <c r="O9" i="5"/>
  <c r="O10" i="5"/>
  <c r="O11" i="5"/>
  <c r="O12" i="5"/>
  <c r="O13" i="5"/>
  <c r="O14" i="5"/>
  <c r="O15" i="5"/>
  <c r="O16" i="5"/>
  <c r="O17" i="5"/>
  <c r="O8" i="4"/>
  <c r="O9" i="4"/>
  <c r="O10" i="4"/>
  <c r="O11" i="4"/>
  <c r="O12" i="4"/>
  <c r="O13" i="4"/>
  <c r="O14" i="4"/>
  <c r="O15" i="4"/>
  <c r="O16" i="4"/>
  <c r="O17" i="4"/>
  <c r="AA11" i="3"/>
  <c r="AA19" i="3"/>
  <c r="AA39" i="3"/>
  <c r="AA48" i="3"/>
  <c r="AA56" i="3"/>
  <c r="AA64" i="3"/>
  <c r="AA8" i="3"/>
  <c r="H11" i="3"/>
  <c r="AA12" i="3"/>
  <c r="H15" i="3"/>
  <c r="AA16" i="3"/>
  <c r="H19" i="3"/>
  <c r="AA20" i="3"/>
  <c r="H23" i="3"/>
  <c r="AA24" i="3"/>
  <c r="H27" i="3"/>
  <c r="AA28" i="3"/>
  <c r="H31" i="3"/>
  <c r="AA32" i="3"/>
  <c r="H35" i="3"/>
  <c r="AA36" i="3"/>
  <c r="H39" i="3"/>
  <c r="AA40" i="3"/>
  <c r="H43" i="3"/>
  <c r="AA45" i="3"/>
  <c r="H48" i="3"/>
  <c r="AA49" i="3"/>
  <c r="H52" i="3"/>
  <c r="AA53" i="3"/>
  <c r="H56" i="3"/>
  <c r="AA57" i="3"/>
  <c r="H60" i="3"/>
  <c r="AA61" i="3"/>
  <c r="V62" i="3"/>
  <c r="O63" i="3"/>
  <c r="H64" i="3"/>
  <c r="AA65" i="3"/>
  <c r="V66" i="3"/>
  <c r="O67" i="3"/>
  <c r="H68" i="3"/>
  <c r="C69" i="3"/>
  <c r="X69" i="3" s="1"/>
  <c r="AA27" i="3"/>
  <c r="H8" i="3"/>
  <c r="V10" i="3"/>
  <c r="O11" i="3"/>
  <c r="H12" i="3"/>
  <c r="V14" i="3"/>
  <c r="O15" i="3"/>
  <c r="H16" i="3"/>
  <c r="V18" i="3"/>
  <c r="O19" i="3"/>
  <c r="H20" i="3"/>
  <c r="V22" i="3"/>
  <c r="O23" i="3"/>
  <c r="H24" i="3"/>
  <c r="V26" i="3"/>
  <c r="O27" i="3"/>
  <c r="H28" i="3"/>
  <c r="V30" i="3"/>
  <c r="O31" i="3"/>
  <c r="H32" i="3"/>
  <c r="V34" i="3"/>
  <c r="O35" i="3"/>
  <c r="H36" i="3"/>
  <c r="V38" i="3"/>
  <c r="O39" i="3"/>
  <c r="H40" i="3"/>
  <c r="V42" i="3"/>
  <c r="O43" i="3"/>
  <c r="H45" i="3"/>
  <c r="AA46" i="3"/>
  <c r="V47" i="3"/>
  <c r="O48" i="3"/>
  <c r="H49" i="3"/>
  <c r="AA50" i="3"/>
  <c r="V51" i="3"/>
  <c r="O52" i="3"/>
  <c r="H53" i="3"/>
  <c r="AA54" i="3"/>
  <c r="V55" i="3"/>
  <c r="O56" i="3"/>
  <c r="H57" i="3"/>
  <c r="AA58" i="3"/>
  <c r="V59" i="3"/>
  <c r="O60" i="3"/>
  <c r="H61" i="3"/>
  <c r="AA62" i="3"/>
  <c r="V63" i="3"/>
  <c r="O64" i="3"/>
  <c r="H65" i="3"/>
  <c r="AA66" i="3"/>
  <c r="V67" i="3"/>
  <c r="O68" i="3"/>
  <c r="AA15" i="3"/>
  <c r="AA23" i="3"/>
  <c r="AA31" i="3"/>
  <c r="AA35" i="3"/>
  <c r="AA43" i="3"/>
  <c r="AA52" i="3"/>
  <c r="AA60" i="3"/>
  <c r="AA68" i="3"/>
  <c r="O50" i="1"/>
  <c r="AA16" i="1"/>
  <c r="O16" i="1"/>
  <c r="H16" i="1"/>
  <c r="V50" i="1"/>
  <c r="H50" i="1"/>
  <c r="G18" i="5" l="1"/>
  <c r="L18" i="5"/>
  <c r="U18" i="5"/>
  <c r="N18" i="5"/>
  <c r="X18" i="5"/>
  <c r="Y18" i="5" s="1"/>
  <c r="J18" i="5"/>
  <c r="AA18" i="5"/>
  <c r="E18" i="5"/>
  <c r="Q18" i="5"/>
  <c r="Q18" i="4"/>
  <c r="G18" i="4"/>
  <c r="L18" i="4"/>
  <c r="N18" i="4"/>
  <c r="E18" i="4"/>
  <c r="X18" i="4"/>
  <c r="Y18" i="4" s="1"/>
  <c r="U18" i="4"/>
  <c r="S18" i="4"/>
  <c r="AA18" i="4"/>
  <c r="AC69" i="6"/>
  <c r="AC69" i="3"/>
  <c r="G69" i="3"/>
  <c r="X69" i="6"/>
  <c r="Z69" i="6"/>
  <c r="N69" i="6"/>
  <c r="J69" i="6"/>
  <c r="S69" i="6"/>
  <c r="L69" i="6"/>
  <c r="Q69" i="6"/>
  <c r="U69" i="6"/>
  <c r="G69" i="6"/>
  <c r="H69" i="6" s="1"/>
  <c r="S69" i="3"/>
  <c r="U69" i="3"/>
  <c r="L69" i="3"/>
  <c r="Z69" i="3"/>
  <c r="AA69" i="3" s="1"/>
  <c r="N69" i="3"/>
  <c r="J69" i="3"/>
  <c r="Q69" i="3"/>
  <c r="E69" i="3"/>
  <c r="C14" i="2"/>
  <c r="O14" i="2" s="1"/>
  <c r="C17" i="2"/>
  <c r="V17" i="2" s="1"/>
  <c r="C16" i="2"/>
  <c r="V16" i="2" s="1"/>
  <c r="C15" i="2"/>
  <c r="H15" i="2" s="1"/>
  <c r="C13" i="2"/>
  <c r="V13" i="2" s="1"/>
  <c r="C12" i="2"/>
  <c r="V12" i="2" s="1"/>
  <c r="C11" i="2"/>
  <c r="V11" i="2" s="1"/>
  <c r="C10" i="2"/>
  <c r="H10" i="2" s="1"/>
  <c r="C9" i="2"/>
  <c r="O9" i="2" s="1"/>
  <c r="C8" i="2"/>
  <c r="V8" i="2" s="1"/>
  <c r="Z18" i="2"/>
  <c r="W18" i="2"/>
  <c r="T18" i="2"/>
  <c r="R18" i="2"/>
  <c r="P18" i="2"/>
  <c r="M18" i="2"/>
  <c r="K18" i="2"/>
  <c r="I18" i="2"/>
  <c r="F18" i="2"/>
  <c r="D18" i="2"/>
  <c r="O18" i="5" l="1"/>
  <c r="H18" i="5"/>
  <c r="V18" i="5"/>
  <c r="V18" i="4"/>
  <c r="H18" i="4"/>
  <c r="O18" i="4"/>
  <c r="V69" i="6"/>
  <c r="H69" i="3"/>
  <c r="V69" i="3"/>
  <c r="AA69" i="6"/>
  <c r="O69" i="6"/>
  <c r="O69" i="3"/>
  <c r="H11" i="2"/>
  <c r="H16" i="2"/>
  <c r="O10" i="2"/>
  <c r="O15" i="2"/>
  <c r="V14" i="2"/>
  <c r="H8" i="2"/>
  <c r="H12" i="2"/>
  <c r="H17" i="2"/>
  <c r="O11" i="2"/>
  <c r="O16" i="2"/>
  <c r="V10" i="2"/>
  <c r="V15" i="2"/>
  <c r="V9" i="2"/>
  <c r="H9" i="2"/>
  <c r="H14" i="2"/>
  <c r="O8" i="2"/>
  <c r="O12" i="2"/>
  <c r="O17" i="2"/>
  <c r="O13" i="2"/>
  <c r="H13" i="2"/>
  <c r="C18" i="2"/>
  <c r="C37" i="1"/>
  <c r="AA37" i="1" s="1"/>
  <c r="C23" i="1"/>
  <c r="AA23" i="1" s="1"/>
  <c r="C14" i="1"/>
  <c r="C8" i="1"/>
  <c r="AA8" i="1" s="1"/>
  <c r="C15" i="1"/>
  <c r="AA15" i="1" s="1"/>
  <c r="C17" i="1"/>
  <c r="AA17" i="1" s="1"/>
  <c r="C26" i="1"/>
  <c r="AA26" i="1" s="1"/>
  <c r="C32" i="1"/>
  <c r="AA32" i="1" s="1"/>
  <c r="C51" i="1"/>
  <c r="AA51" i="1" s="1"/>
  <c r="C52" i="1"/>
  <c r="AA52" i="1" s="1"/>
  <c r="C18" i="1"/>
  <c r="AA18" i="1" s="1"/>
  <c r="C20" i="1"/>
  <c r="AA20" i="1" s="1"/>
  <c r="C22" i="1"/>
  <c r="AA22" i="1" s="1"/>
  <c r="C38" i="1"/>
  <c r="AA38" i="1" s="1"/>
  <c r="C46" i="1"/>
  <c r="AA46" i="1" s="1"/>
  <c r="C59" i="1"/>
  <c r="AA59" i="1" s="1"/>
  <c r="C63" i="1"/>
  <c r="AA63" i="1" s="1"/>
  <c r="C29" i="1"/>
  <c r="AA29" i="1" s="1"/>
  <c r="C27" i="1"/>
  <c r="AA27" i="1" s="1"/>
  <c r="C21" i="1"/>
  <c r="AA21" i="1" s="1"/>
  <c r="C25" i="1"/>
  <c r="AA25" i="1" s="1"/>
  <c r="C31" i="1"/>
  <c r="AA31" i="1" s="1"/>
  <c r="C47" i="1"/>
  <c r="AA47" i="1" s="1"/>
  <c r="AA14" i="1" l="1"/>
  <c r="V14" i="1"/>
  <c r="H14" i="1"/>
  <c r="O14" i="1"/>
  <c r="V63" i="1"/>
  <c r="O63" i="1"/>
  <c r="H63" i="1"/>
  <c r="V51" i="1"/>
  <c r="O51" i="1"/>
  <c r="H51" i="1"/>
  <c r="V21" i="1"/>
  <c r="O21" i="1"/>
  <c r="H21" i="1"/>
  <c r="V20" i="1"/>
  <c r="O20" i="1"/>
  <c r="H20" i="1"/>
  <c r="V32" i="1"/>
  <c r="O32" i="1"/>
  <c r="H32" i="1"/>
  <c r="V8" i="1"/>
  <c r="O8" i="1"/>
  <c r="H8" i="1"/>
  <c r="V22" i="1"/>
  <c r="O22" i="1"/>
  <c r="H22" i="1"/>
  <c r="V15" i="1"/>
  <c r="O15" i="1"/>
  <c r="H15" i="1"/>
  <c r="V59" i="1"/>
  <c r="O59" i="1"/>
  <c r="H59" i="1"/>
  <c r="V27" i="1"/>
  <c r="O27" i="1"/>
  <c r="H27" i="1"/>
  <c r="H46" i="1"/>
  <c r="V46" i="1"/>
  <c r="O46" i="1"/>
  <c r="H18" i="1"/>
  <c r="V18" i="1"/>
  <c r="O18" i="1"/>
  <c r="O26" i="1"/>
  <c r="H26" i="1"/>
  <c r="V26" i="1"/>
  <c r="H25" i="1"/>
  <c r="V25" i="1"/>
  <c r="O25" i="1"/>
  <c r="V37" i="1"/>
  <c r="O37" i="1"/>
  <c r="H37" i="1"/>
  <c r="V47" i="1"/>
  <c r="O47" i="1"/>
  <c r="H47" i="1"/>
  <c r="H31" i="1"/>
  <c r="V31" i="1"/>
  <c r="O31" i="1"/>
  <c r="V29" i="1"/>
  <c r="O29" i="1"/>
  <c r="H29" i="1"/>
  <c r="H38" i="1"/>
  <c r="O38" i="1"/>
  <c r="V38" i="1"/>
  <c r="H52" i="1"/>
  <c r="V52" i="1"/>
  <c r="O52" i="1"/>
  <c r="O17" i="1"/>
  <c r="H17" i="1"/>
  <c r="V17" i="1"/>
  <c r="H23" i="1"/>
  <c r="O23" i="1"/>
  <c r="V23" i="1"/>
  <c r="C68" i="1"/>
  <c r="AA68" i="1" s="1"/>
  <c r="C67" i="1"/>
  <c r="AA67" i="1" s="1"/>
  <c r="C43" i="1"/>
  <c r="AA43" i="1" s="1"/>
  <c r="C42" i="1"/>
  <c r="AA42" i="1" s="1"/>
  <c r="C34" i="1"/>
  <c r="AA34" i="1" s="1"/>
  <c r="C66" i="1"/>
  <c r="AA66" i="1" s="1"/>
  <c r="C24" i="1"/>
  <c r="AA24" i="1" s="1"/>
  <c r="C64" i="1"/>
  <c r="AA64" i="1" s="1"/>
  <c r="C10" i="1"/>
  <c r="AA10" i="1" s="1"/>
  <c r="C62" i="1"/>
  <c r="AA62" i="1" s="1"/>
  <c r="C61" i="1"/>
  <c r="AA61" i="1" s="1"/>
  <c r="C60" i="1"/>
  <c r="AA60" i="1" s="1"/>
  <c r="C58" i="1"/>
  <c r="AA58" i="1" s="1"/>
  <c r="C57" i="1"/>
  <c r="AA57" i="1" s="1"/>
  <c r="C56" i="1"/>
  <c r="AA56" i="1" s="1"/>
  <c r="C55" i="1"/>
  <c r="AA55" i="1" s="1"/>
  <c r="C54" i="1"/>
  <c r="AA54" i="1" s="1"/>
  <c r="C53" i="1"/>
  <c r="AA53" i="1" s="1"/>
  <c r="C65" i="1"/>
  <c r="AA65" i="1" s="1"/>
  <c r="C45" i="1"/>
  <c r="AA45" i="1" s="1"/>
  <c r="C36" i="1"/>
  <c r="AA36" i="1" s="1"/>
  <c r="C33" i="1"/>
  <c r="AA33" i="1" s="1"/>
  <c r="C19" i="1"/>
  <c r="AA19" i="1" s="1"/>
  <c r="C11" i="1"/>
  <c r="AA11" i="1" s="1"/>
  <c r="C49" i="1"/>
  <c r="AA49" i="1" s="1"/>
  <c r="C41" i="1"/>
  <c r="AA41" i="1" s="1"/>
  <c r="C9" i="1"/>
  <c r="AA9" i="1" s="1"/>
  <c r="C40" i="1"/>
  <c r="AA40" i="1" s="1"/>
  <c r="C39" i="1"/>
  <c r="AA39" i="1" s="1"/>
  <c r="C35" i="1"/>
  <c r="AA35" i="1" s="1"/>
  <c r="C28" i="1"/>
  <c r="AA28" i="1" s="1"/>
  <c r="C30" i="1"/>
  <c r="AA30" i="1" s="1"/>
  <c r="C13" i="1"/>
  <c r="AA13" i="1" s="1"/>
  <c r="C12" i="1"/>
  <c r="AA12" i="1" s="1"/>
  <c r="C48" i="1"/>
  <c r="H48" i="1" s="1"/>
  <c r="C69" i="1" l="1"/>
  <c r="X69" i="1" s="1"/>
  <c r="AA48" i="1"/>
  <c r="H35" i="1"/>
  <c r="V35" i="1"/>
  <c r="O35" i="1"/>
  <c r="V41" i="1"/>
  <c r="O41" i="1"/>
  <c r="H41" i="1"/>
  <c r="V33" i="1"/>
  <c r="O33" i="1"/>
  <c r="H33" i="1"/>
  <c r="V53" i="1"/>
  <c r="O53" i="1"/>
  <c r="H53" i="1"/>
  <c r="V57" i="1"/>
  <c r="O57" i="1"/>
  <c r="H57" i="1"/>
  <c r="V62" i="1"/>
  <c r="O62" i="1"/>
  <c r="H62" i="1"/>
  <c r="V66" i="1"/>
  <c r="O66" i="1"/>
  <c r="H66" i="1"/>
  <c r="V67" i="1"/>
  <c r="O67" i="1"/>
  <c r="H67" i="1"/>
  <c r="V13" i="1"/>
  <c r="O13" i="1"/>
  <c r="H13" i="1"/>
  <c r="V39" i="1"/>
  <c r="O39" i="1"/>
  <c r="H39" i="1"/>
  <c r="V49" i="1"/>
  <c r="O49" i="1"/>
  <c r="H49" i="1"/>
  <c r="V36" i="1"/>
  <c r="O36" i="1"/>
  <c r="H36" i="1"/>
  <c r="V54" i="1"/>
  <c r="O54" i="1"/>
  <c r="H54" i="1"/>
  <c r="V58" i="1"/>
  <c r="O58" i="1"/>
  <c r="H58" i="1"/>
  <c r="H10" i="1"/>
  <c r="V10" i="1"/>
  <c r="O10" i="1"/>
  <c r="H34" i="1"/>
  <c r="V34" i="1"/>
  <c r="O34" i="1"/>
  <c r="H68" i="1"/>
  <c r="O68" i="1"/>
  <c r="V68" i="1"/>
  <c r="V12" i="1"/>
  <c r="H12" i="1"/>
  <c r="O12" i="1"/>
  <c r="V30" i="1"/>
  <c r="O30" i="1"/>
  <c r="H30" i="1"/>
  <c r="H40" i="1"/>
  <c r="V40" i="1"/>
  <c r="O40" i="1"/>
  <c r="H11" i="1"/>
  <c r="V11" i="1"/>
  <c r="O11" i="1"/>
  <c r="H45" i="1"/>
  <c r="O45" i="1"/>
  <c r="V45" i="1"/>
  <c r="H55" i="1"/>
  <c r="V55" i="1"/>
  <c r="O55" i="1"/>
  <c r="H60" i="1"/>
  <c r="V60" i="1"/>
  <c r="O60" i="1"/>
  <c r="V64" i="1"/>
  <c r="O64" i="1"/>
  <c r="H64" i="1"/>
  <c r="H42" i="1"/>
  <c r="V42" i="1"/>
  <c r="O42" i="1"/>
  <c r="O48" i="1"/>
  <c r="V48" i="1"/>
  <c r="H28" i="1"/>
  <c r="V28" i="1"/>
  <c r="O28" i="1"/>
  <c r="V9" i="1"/>
  <c r="O9" i="1"/>
  <c r="H9" i="1"/>
  <c r="H19" i="1"/>
  <c r="V19" i="1"/>
  <c r="O19" i="1"/>
  <c r="V65" i="1"/>
  <c r="O65" i="1"/>
  <c r="H65" i="1"/>
  <c r="H56" i="1"/>
  <c r="V56" i="1"/>
  <c r="O56" i="1"/>
  <c r="V61" i="1"/>
  <c r="O61" i="1"/>
  <c r="H61" i="1"/>
  <c r="V24" i="1"/>
  <c r="O24" i="1"/>
  <c r="H24" i="1"/>
  <c r="V43" i="1"/>
  <c r="O43" i="1"/>
  <c r="H43" i="1"/>
  <c r="AA18" i="2"/>
  <c r="E18" i="2" l="1"/>
  <c r="L18" i="2"/>
  <c r="S18" i="2"/>
  <c r="L69" i="1"/>
  <c r="S69" i="1"/>
  <c r="Z69" i="1"/>
  <c r="AA69" i="1" s="1"/>
  <c r="E69" i="1"/>
  <c r="AC69" i="1"/>
  <c r="G69" i="1"/>
  <c r="J69" i="1"/>
  <c r="N69" i="1"/>
  <c r="Q69" i="1"/>
  <c r="U69" i="1"/>
  <c r="G18" i="2"/>
  <c r="J18" i="2"/>
  <c r="N18" i="2"/>
  <c r="Q18" i="2"/>
  <c r="U18" i="2"/>
  <c r="X18" i="2"/>
  <c r="Y18" i="2" s="1"/>
  <c r="H18" i="2" l="1"/>
  <c r="O69" i="1"/>
  <c r="H69" i="1"/>
  <c r="V69" i="1"/>
  <c r="V18" i="2"/>
  <c r="O18" i="2"/>
</calcChain>
</file>

<file path=xl/sharedStrings.xml><?xml version="1.0" encoding="utf-8"?>
<sst xmlns="http://schemas.openxmlformats.org/spreadsheetml/2006/main" count="612" uniqueCount="126">
  <si>
    <t>University of Mary Washington</t>
  </si>
  <si>
    <t>Grade Distribution Summary</t>
  </si>
  <si>
    <t>Dept</t>
  </si>
  <si>
    <t>Course</t>
  </si>
  <si>
    <t>#. Stud.</t>
  </si>
  <si>
    <t>A #</t>
  </si>
  <si>
    <t>A %</t>
  </si>
  <si>
    <t>A- #</t>
  </si>
  <si>
    <t>A- %</t>
  </si>
  <si>
    <t>Tot. A%</t>
  </si>
  <si>
    <t>B+ #</t>
  </si>
  <si>
    <t>B+ %</t>
  </si>
  <si>
    <t>B #</t>
  </si>
  <si>
    <t>B %</t>
  </si>
  <si>
    <t>B- #</t>
  </si>
  <si>
    <t>B- %</t>
  </si>
  <si>
    <t>Tot. B %</t>
  </si>
  <si>
    <t>C+ #</t>
  </si>
  <si>
    <t>C+ %</t>
  </si>
  <si>
    <t>C #</t>
  </si>
  <si>
    <t>C %</t>
  </si>
  <si>
    <t>C- #</t>
  </si>
  <si>
    <t>C- %</t>
  </si>
  <si>
    <t>Tot. C %</t>
  </si>
  <si>
    <t>D+ #</t>
  </si>
  <si>
    <t>D+ %</t>
  </si>
  <si>
    <t>D #</t>
  </si>
  <si>
    <t>D %</t>
  </si>
  <si>
    <t>Tot. D %</t>
  </si>
  <si>
    <t>F #</t>
  </si>
  <si>
    <t>F %</t>
  </si>
  <si>
    <t>W</t>
  </si>
  <si>
    <t>ADCP</t>
  </si>
  <si>
    <t>LRSP</t>
  </si>
  <si>
    <t>ARTD</t>
  </si>
  <si>
    <t>ARTH</t>
  </si>
  <si>
    <t>ARTS</t>
  </si>
  <si>
    <t>BIOL</t>
  </si>
  <si>
    <t>BLST</t>
  </si>
  <si>
    <t>BUSI</t>
  </si>
  <si>
    <t>ACCT</t>
  </si>
  <si>
    <t>BLAW</t>
  </si>
  <si>
    <t>BUAD</t>
  </si>
  <si>
    <t>DSCI</t>
  </si>
  <si>
    <t>FINC</t>
  </si>
  <si>
    <t>MGMT</t>
  </si>
  <si>
    <t>MIST</t>
  </si>
  <si>
    <t>MKTG</t>
  </si>
  <si>
    <t>CHEM</t>
  </si>
  <si>
    <t>CLPR</t>
  </si>
  <si>
    <t>CLAS</t>
  </si>
  <si>
    <t>CPRD</t>
  </si>
  <si>
    <t>GREK</t>
  </si>
  <si>
    <t>LATN</t>
  </si>
  <si>
    <t>PHIL</t>
  </si>
  <si>
    <t>RELG</t>
  </si>
  <si>
    <t>CPSC</t>
  </si>
  <si>
    <t>CUIN</t>
  </si>
  <si>
    <t>EDUC</t>
  </si>
  <si>
    <t>ECON</t>
  </si>
  <si>
    <t>ENLS</t>
  </si>
  <si>
    <t>COMM</t>
  </si>
  <si>
    <t>DGST</t>
  </si>
  <si>
    <t>ENGL</t>
  </si>
  <si>
    <t>LING</t>
  </si>
  <si>
    <t>ESGE</t>
  </si>
  <si>
    <t>EESC</t>
  </si>
  <si>
    <t>FLSP</t>
  </si>
  <si>
    <t>EDSE</t>
  </si>
  <si>
    <t>GEOG</t>
  </si>
  <si>
    <t>GISC</t>
  </si>
  <si>
    <t>HEPE</t>
  </si>
  <si>
    <t>HEED</t>
  </si>
  <si>
    <t>HIPR</t>
  </si>
  <si>
    <t>HISP</t>
  </si>
  <si>
    <t>HISA</t>
  </si>
  <si>
    <t>AMST</t>
  </si>
  <si>
    <t>HIST</t>
  </si>
  <si>
    <t>MATH</t>
  </si>
  <si>
    <t>MDFL</t>
  </si>
  <si>
    <t>ARAB</t>
  </si>
  <si>
    <t>CHIN</t>
  </si>
  <si>
    <t>FREN</t>
  </si>
  <si>
    <t>GERM</t>
  </si>
  <si>
    <t>ITAL</t>
  </si>
  <si>
    <t>SPAN</t>
  </si>
  <si>
    <t>MSCI</t>
  </si>
  <si>
    <t>MUSC</t>
  </si>
  <si>
    <t>MUHL</t>
  </si>
  <si>
    <t>MUPR</t>
  </si>
  <si>
    <t>MUTC</t>
  </si>
  <si>
    <t>MUTH</t>
  </si>
  <si>
    <t>NURS</t>
  </si>
  <si>
    <t>PHYS</t>
  </si>
  <si>
    <t>PSIA</t>
  </si>
  <si>
    <t>INAF</t>
  </si>
  <si>
    <t>PSCI</t>
  </si>
  <si>
    <t>PSYC</t>
  </si>
  <si>
    <t>SOAN</t>
  </si>
  <si>
    <t>ANTH</t>
  </si>
  <si>
    <t>SOCG</t>
  </si>
  <si>
    <t>THDA</t>
  </si>
  <si>
    <t>DANC</t>
  </si>
  <si>
    <t>THEA</t>
  </si>
  <si>
    <t>FSEM</t>
  </si>
  <si>
    <t>HONR</t>
  </si>
  <si>
    <t>IDIS</t>
  </si>
  <si>
    <t>URES</t>
  </si>
  <si>
    <t>WGST</t>
  </si>
  <si>
    <t>Total</t>
  </si>
  <si>
    <t>College</t>
  </si>
  <si>
    <t>CAS</t>
  </si>
  <si>
    <t>COB</t>
  </si>
  <si>
    <t>COE</t>
  </si>
  <si>
    <t># Stud.</t>
  </si>
  <si>
    <t>Tot. B%</t>
  </si>
  <si>
    <t>EDCI</t>
  </si>
  <si>
    <t>EDEL</t>
  </si>
  <si>
    <t>EDLS</t>
  </si>
  <si>
    <t>INDT</t>
  </si>
  <si>
    <t>MBUS</t>
  </si>
  <si>
    <t>MSGA</t>
  </si>
  <si>
    <t>TESL</t>
  </si>
  <si>
    <t>Sharepoint file: grade_distribution_subj</t>
  </si>
  <si>
    <t>FALL 2020 UNDERGRADUATE</t>
  </si>
  <si>
    <t>FALL 2020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</si>
</sst>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0.00;\(0.00\)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sz val="9"/>
      <color rgb="FF2255AA"/>
      <name val="Calibri"/>
      <family val="2"/>
    </font>
    <font>
      <sz val="9"/>
      <color theme="1"/>
      <name val="Calibri"/>
      <family val="2"/>
    </font>
    <font>
      <b/>
      <sz val="10"/>
      <color theme="3" tint="-0.249977111117893"/>
      <name val="Cambria"/>
      <family val="1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Arial"/>
      <family val="2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4D4D4D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8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1" xfId="2" applyFont="1" applyFill="1" applyBorder="1" applyAlignment="1" applyProtection="1">
      <alignment vertical="top" readingOrder="1"/>
      <protection locked="0"/>
    </xf>
    <xf numFmtId="0" fontId="8" fillId="2" borderId="1" xfId="2" applyFont="1" applyFill="1" applyBorder="1" applyAlignment="1" applyProtection="1">
      <alignment horizontal="center" vertical="center" readingOrder="1"/>
      <protection locked="0"/>
    </xf>
    <xf numFmtId="0" fontId="8" fillId="3" borderId="1" xfId="2" applyFont="1" applyFill="1" applyBorder="1" applyAlignment="1" applyProtection="1">
      <alignment horizontal="center" vertical="center" readingOrder="1"/>
      <protection locked="0"/>
    </xf>
    <xf numFmtId="0" fontId="9" fillId="0" borderId="2" xfId="0" applyFont="1" applyBorder="1"/>
    <xf numFmtId="0" fontId="11" fillId="0" borderId="3" xfId="0" applyFont="1" applyFill="1" applyBorder="1"/>
    <xf numFmtId="164" fontId="10" fillId="0" borderId="2" xfId="1" applyNumberFormat="1" applyFont="1" applyBorder="1" applyAlignment="1" applyProtection="1">
      <alignment vertical="top" wrapText="1" readingOrder="1"/>
      <protection locked="0"/>
    </xf>
    <xf numFmtId="0" fontId="11" fillId="0" borderId="2" xfId="0" applyFont="1" applyBorder="1"/>
    <xf numFmtId="164" fontId="10" fillId="3" borderId="2" xfId="1" applyNumberFormat="1" applyFont="1" applyFill="1" applyBorder="1" applyAlignment="1" applyProtection="1">
      <alignment vertical="top" wrapText="1" readingOrder="1"/>
      <protection locked="0"/>
    </xf>
    <xf numFmtId="164" fontId="10" fillId="0" borderId="2" xfId="1" applyNumberFormat="1" applyFont="1" applyFill="1" applyBorder="1" applyAlignment="1" applyProtection="1">
      <alignment vertical="top" wrapText="1" readingOrder="1"/>
      <protection locked="0"/>
    </xf>
    <xf numFmtId="0" fontId="11" fillId="0" borderId="2" xfId="0" applyFont="1" applyFill="1" applyBorder="1"/>
    <xf numFmtId="0" fontId="10" fillId="0" borderId="2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/>
    <xf numFmtId="0" fontId="11" fillId="0" borderId="4" xfId="0" applyFont="1" applyBorder="1"/>
    <xf numFmtId="0" fontId="10" fillId="0" borderId="3" xfId="0" applyFont="1" applyFill="1" applyBorder="1" applyAlignment="1" applyProtection="1">
      <alignment vertical="top" wrapText="1" readingOrder="1"/>
      <protection locked="0"/>
    </xf>
    <xf numFmtId="0" fontId="11" fillId="5" borderId="2" xfId="0" applyFont="1" applyFill="1" applyBorder="1"/>
    <xf numFmtId="164" fontId="11" fillId="0" borderId="2" xfId="0" applyNumberFormat="1" applyFont="1" applyBorder="1"/>
    <xf numFmtId="164" fontId="11" fillId="3" borderId="3" xfId="0" applyNumberFormat="1" applyFont="1" applyFill="1" applyBorder="1"/>
    <xf numFmtId="0" fontId="9" fillId="0" borderId="1" xfId="0" applyFont="1" applyBorder="1"/>
    <xf numFmtId="0" fontId="12" fillId="0" borderId="1" xfId="0" applyFont="1" applyBorder="1"/>
    <xf numFmtId="10" fontId="12" fillId="0" borderId="1" xfId="0" applyNumberFormat="1" applyFont="1" applyBorder="1"/>
    <xf numFmtId="0" fontId="14" fillId="4" borderId="2" xfId="2" applyFont="1" applyFill="1" applyBorder="1" applyAlignment="1" applyProtection="1">
      <alignment vertical="center" readingOrder="1"/>
      <protection locked="0"/>
    </xf>
    <xf numFmtId="0" fontId="14" fillId="4" borderId="2" xfId="2" applyFont="1" applyFill="1" applyBorder="1" applyAlignment="1" applyProtection="1">
      <alignment horizontal="center" vertical="center" readingOrder="1"/>
      <protection locked="0"/>
    </xf>
    <xf numFmtId="0" fontId="8" fillId="6" borderId="2" xfId="2" applyFont="1" applyFill="1" applyBorder="1" applyAlignment="1" applyProtection="1">
      <alignment horizontal="center" vertical="center" readingOrder="1"/>
      <protection locked="0"/>
    </xf>
    <xf numFmtId="0" fontId="15" fillId="0" borderId="2" xfId="0" applyFont="1" applyBorder="1"/>
    <xf numFmtId="0" fontId="16" fillId="0" borderId="2" xfId="0" applyNumberFormat="1" applyFont="1" applyBorder="1" applyAlignment="1">
      <alignment horizontal="right" readingOrder="1"/>
    </xf>
    <xf numFmtId="0" fontId="16" fillId="0" borderId="2" xfId="1" applyNumberFormat="1" applyFont="1" applyBorder="1" applyAlignment="1">
      <alignment horizontal="right" readingOrder="1"/>
    </xf>
    <xf numFmtId="164" fontId="17" fillId="6" borderId="2" xfId="1" applyNumberFormat="1" applyFont="1" applyFill="1" applyBorder="1" applyAlignment="1">
      <alignment horizontal="right" readingOrder="1"/>
    </xf>
    <xf numFmtId="2" fontId="16" fillId="0" borderId="2" xfId="1" applyNumberFormat="1" applyFont="1" applyBorder="1" applyAlignment="1">
      <alignment horizontal="right" readingOrder="1"/>
    </xf>
    <xf numFmtId="0" fontId="14" fillId="0" borderId="2" xfId="2" applyFont="1" applyFill="1" applyBorder="1" applyAlignment="1" applyProtection="1">
      <alignment horizontal="right" vertical="center" readingOrder="1"/>
      <protection locked="0"/>
    </xf>
    <xf numFmtId="0" fontId="17" fillId="0" borderId="1" xfId="0" applyFont="1" applyBorder="1"/>
    <xf numFmtId="0" fontId="17" fillId="0" borderId="1" xfId="0" applyNumberFormat="1" applyFont="1" applyBorder="1" applyAlignment="1">
      <alignment horizontal="right" readingOrder="1"/>
    </xf>
    <xf numFmtId="10" fontId="17" fillId="0" borderId="1" xfId="0" applyNumberFormat="1" applyFont="1" applyBorder="1" applyAlignment="1">
      <alignment horizontal="right" readingOrder="1"/>
    </xf>
    <xf numFmtId="0" fontId="13" fillId="0" borderId="0" xfId="0" applyFont="1" applyFill="1" applyBorder="1"/>
    <xf numFmtId="0" fontId="10" fillId="0" borderId="2" xfId="0" applyFont="1" applyFill="1" applyBorder="1" applyAlignment="1" applyProtection="1">
      <alignment vertical="top" wrapText="1" readingOrder="1"/>
      <protection locked="0"/>
    </xf>
    <xf numFmtId="165" fontId="16" fillId="0" borderId="2" xfId="1" applyNumberFormat="1" applyFont="1" applyBorder="1" applyAlignment="1">
      <alignment horizontal="right" readingOrder="1"/>
    </xf>
    <xf numFmtId="1" fontId="16" fillId="0" borderId="2" xfId="0" applyNumberFormat="1" applyFont="1" applyBorder="1" applyAlignment="1">
      <alignment horizontal="right" readingOrder="1"/>
    </xf>
    <xf numFmtId="1" fontId="17" fillId="0" borderId="1" xfId="0" applyNumberFormat="1" applyFont="1" applyBorder="1" applyAlignment="1">
      <alignment horizontal="right" readingOrder="1"/>
    </xf>
    <xf numFmtId="1" fontId="16" fillId="0" borderId="1" xfId="0" applyNumberFormat="1" applyFont="1" applyBorder="1" applyAlignment="1">
      <alignment horizontal="right" readingOrder="1"/>
    </xf>
    <xf numFmtId="0" fontId="15" fillId="0" borderId="5" xfId="0" applyFont="1" applyBorder="1"/>
    <xf numFmtId="0" fontId="19" fillId="0" borderId="3" xfId="4" applyNumberFormat="1" applyFont="1" applyFill="1" applyBorder="1" applyAlignment="1">
      <alignment vertical="top" wrapText="1" readingOrder="1"/>
    </xf>
    <xf numFmtId="164" fontId="19" fillId="0" borderId="2" xfId="4" applyNumberFormat="1" applyFont="1" applyFill="1" applyBorder="1" applyAlignment="1">
      <alignment vertical="top" wrapText="1" readingOrder="1"/>
    </xf>
    <xf numFmtId="0" fontId="19" fillId="0" borderId="2" xfId="4" applyNumberFormat="1" applyFont="1" applyFill="1" applyBorder="1" applyAlignment="1">
      <alignment vertical="top" wrapText="1" readingOrder="1"/>
    </xf>
    <xf numFmtId="1" fontId="16" fillId="0" borderId="6" xfId="0" applyNumberFormat="1" applyFont="1" applyFill="1" applyBorder="1" applyAlignment="1">
      <alignment horizontal="right" readingOrder="1"/>
    </xf>
    <xf numFmtId="10" fontId="17" fillId="6" borderId="3" xfId="0" applyNumberFormat="1" applyFont="1" applyFill="1" applyBorder="1" applyAlignment="1">
      <alignment horizontal="right" readingOrder="1"/>
    </xf>
    <xf numFmtId="0" fontId="11" fillId="0" borderId="7" xfId="0" applyFont="1" applyFill="1" applyBorder="1"/>
    <xf numFmtId="164" fontId="11" fillId="3" borderId="2" xfId="1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4" xfId="0" applyFont="1" applyFill="1" applyBorder="1"/>
    <xf numFmtId="164" fontId="10" fillId="0" borderId="3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3"/>
  <sheetViews>
    <sheetView topLeftCell="A31" zoomScale="66" zoomScaleNormal="66" workbookViewId="0">
      <selection activeCell="G79" sqref="G79"/>
    </sheetView>
  </sheetViews>
  <sheetFormatPr defaultRowHeight="15" x14ac:dyDescent="0.25"/>
  <sheetData>
    <row r="1" spans="1:29" ht="25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</row>
    <row r="4" spans="1:29" x14ac:dyDescent="0.25">
      <c r="A4" s="57" t="s">
        <v>124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.75" thickBot="1" x14ac:dyDescent="0.3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7" t="s">
        <v>28</v>
      </c>
      <c r="AB7" s="6" t="s">
        <v>29</v>
      </c>
      <c r="AC7" s="7" t="s">
        <v>30</v>
      </c>
    </row>
    <row r="8" spans="1:29" ht="15.75" thickTop="1" x14ac:dyDescent="0.25">
      <c r="A8" s="8" t="s">
        <v>39</v>
      </c>
      <c r="B8" s="8" t="s">
        <v>40</v>
      </c>
      <c r="C8" s="38">
        <f t="shared" ref="C8:C43" si="0">D8+F8+I8+K8+M8+P8+R8+T8+W8+Y8+AB8</f>
        <v>312</v>
      </c>
      <c r="D8" s="9">
        <v>83</v>
      </c>
      <c r="E8" s="13">
        <v>26.602564102564099</v>
      </c>
      <c r="F8" s="14">
        <v>42</v>
      </c>
      <c r="G8" s="10">
        <v>13.461538461538501</v>
      </c>
      <c r="H8" s="48">
        <f t="shared" ref="H8:H15" si="1">((D8+F8)/C8)</f>
        <v>0.40064102564102566</v>
      </c>
      <c r="I8" s="11">
        <v>35</v>
      </c>
      <c r="J8" s="10">
        <v>11.217948717948699</v>
      </c>
      <c r="K8" s="11">
        <v>48</v>
      </c>
      <c r="L8" s="10">
        <v>15.384615384615399</v>
      </c>
      <c r="M8" s="11">
        <v>32</v>
      </c>
      <c r="N8" s="10">
        <v>10.2564102564103</v>
      </c>
      <c r="O8" s="48">
        <f t="shared" ref="O8:O39" si="2">((I8+K8+M8)/C8)</f>
        <v>0.36858974358974361</v>
      </c>
      <c r="P8" s="11">
        <v>20</v>
      </c>
      <c r="Q8" s="10">
        <v>6.4102564102564097</v>
      </c>
      <c r="R8" s="11">
        <v>15</v>
      </c>
      <c r="S8" s="10">
        <v>4.8076923076923102</v>
      </c>
      <c r="T8" s="11">
        <v>16</v>
      </c>
      <c r="U8" s="10">
        <v>5.1282051282051304</v>
      </c>
      <c r="V8" s="48">
        <f t="shared" ref="V8:V39" si="3">((P8+R8+T8)/C8)</f>
        <v>0.16346153846153846</v>
      </c>
      <c r="W8" s="11">
        <v>4</v>
      </c>
      <c r="X8" s="10">
        <v>1.2820512820512799</v>
      </c>
      <c r="Y8" s="11">
        <v>3</v>
      </c>
      <c r="Z8" s="10">
        <v>0.96153846153846201</v>
      </c>
      <c r="AA8" s="48">
        <f t="shared" ref="AA8:AA39" si="4">((W8+Y8)/C8)</f>
        <v>2.2435897435897436E-2</v>
      </c>
      <c r="AB8" s="11">
        <v>14</v>
      </c>
      <c r="AC8" s="12">
        <v>4.4871794871794899</v>
      </c>
    </row>
    <row r="9" spans="1:29" x14ac:dyDescent="0.25">
      <c r="A9" s="8" t="s">
        <v>75</v>
      </c>
      <c r="B9" s="8" t="s">
        <v>76</v>
      </c>
      <c r="C9" s="38">
        <f t="shared" si="0"/>
        <v>40</v>
      </c>
      <c r="D9" s="9">
        <v>3</v>
      </c>
      <c r="E9" s="10">
        <v>7.5</v>
      </c>
      <c r="F9" s="11">
        <v>11</v>
      </c>
      <c r="G9" s="10">
        <v>27.5</v>
      </c>
      <c r="H9" s="48">
        <f t="shared" si="1"/>
        <v>0.35</v>
      </c>
      <c r="I9" s="11">
        <v>3</v>
      </c>
      <c r="J9" s="10">
        <v>7.5</v>
      </c>
      <c r="K9" s="11">
        <v>11</v>
      </c>
      <c r="L9" s="10">
        <v>27.5</v>
      </c>
      <c r="M9" s="11">
        <v>5</v>
      </c>
      <c r="N9" s="10">
        <v>12.5</v>
      </c>
      <c r="O9" s="48">
        <f t="shared" si="2"/>
        <v>0.47499999999999998</v>
      </c>
      <c r="P9" s="11">
        <v>2</v>
      </c>
      <c r="Q9" s="10">
        <v>5</v>
      </c>
      <c r="R9" s="11">
        <v>1</v>
      </c>
      <c r="S9" s="10">
        <v>2.5</v>
      </c>
      <c r="T9" s="11">
        <v>1</v>
      </c>
      <c r="U9" s="10">
        <v>2.5</v>
      </c>
      <c r="V9" s="48">
        <f t="shared" si="3"/>
        <v>0.1</v>
      </c>
      <c r="W9" s="11">
        <v>0</v>
      </c>
      <c r="X9" s="10">
        <v>0</v>
      </c>
      <c r="Y9" s="11">
        <v>0</v>
      </c>
      <c r="Z9" s="10">
        <v>0</v>
      </c>
      <c r="AA9" s="48">
        <f t="shared" si="4"/>
        <v>0</v>
      </c>
      <c r="AB9" s="11">
        <v>3</v>
      </c>
      <c r="AC9" s="12">
        <v>7.5</v>
      </c>
    </row>
    <row r="10" spans="1:29" x14ac:dyDescent="0.25">
      <c r="A10" s="8" t="s">
        <v>98</v>
      </c>
      <c r="B10" s="8" t="s">
        <v>99</v>
      </c>
      <c r="C10" s="38">
        <f t="shared" si="0"/>
        <v>207</v>
      </c>
      <c r="D10" s="9">
        <v>39</v>
      </c>
      <c r="E10" s="10">
        <v>18.840579710144901</v>
      </c>
      <c r="F10" s="11">
        <v>36</v>
      </c>
      <c r="G10" s="10">
        <v>17.3913043478261</v>
      </c>
      <c r="H10" s="48">
        <f t="shared" si="1"/>
        <v>0.36231884057971014</v>
      </c>
      <c r="I10" s="11">
        <v>34</v>
      </c>
      <c r="J10" s="10">
        <v>16.425120772946901</v>
      </c>
      <c r="K10" s="11">
        <v>28</v>
      </c>
      <c r="L10" s="10">
        <v>13.5265700483092</v>
      </c>
      <c r="M10" s="11">
        <v>20</v>
      </c>
      <c r="N10" s="10">
        <v>9.6618357487922708</v>
      </c>
      <c r="O10" s="48">
        <f t="shared" si="2"/>
        <v>0.39613526570048307</v>
      </c>
      <c r="P10" s="11">
        <v>8</v>
      </c>
      <c r="Q10" s="10">
        <v>3.8647342995169098</v>
      </c>
      <c r="R10" s="11">
        <v>9</v>
      </c>
      <c r="S10" s="10">
        <v>4.3478260869565197</v>
      </c>
      <c r="T10" s="11">
        <v>7</v>
      </c>
      <c r="U10" s="10">
        <v>3.3816425120772902</v>
      </c>
      <c r="V10" s="48">
        <f t="shared" si="3"/>
        <v>0.11594202898550725</v>
      </c>
      <c r="W10" s="11">
        <v>1</v>
      </c>
      <c r="X10" s="10">
        <v>0.48309178743961401</v>
      </c>
      <c r="Y10" s="11">
        <v>2</v>
      </c>
      <c r="Z10" s="10">
        <v>0.96618357487922701</v>
      </c>
      <c r="AA10" s="48">
        <f t="shared" si="4"/>
        <v>1.4492753623188406E-2</v>
      </c>
      <c r="AB10" s="11">
        <v>23</v>
      </c>
      <c r="AC10" s="12">
        <v>11.1111111111111</v>
      </c>
    </row>
    <row r="11" spans="1:29" x14ac:dyDescent="0.25">
      <c r="A11" s="8" t="s">
        <v>79</v>
      </c>
      <c r="B11" s="8" t="s">
        <v>80</v>
      </c>
      <c r="C11" s="38">
        <f t="shared" si="0"/>
        <v>28</v>
      </c>
      <c r="D11" s="9">
        <v>12</v>
      </c>
      <c r="E11" s="10">
        <v>42.857142857142897</v>
      </c>
      <c r="F11" s="11">
        <v>2</v>
      </c>
      <c r="G11" s="10">
        <v>7.1428571428571397</v>
      </c>
      <c r="H11" s="48">
        <f t="shared" si="1"/>
        <v>0.5</v>
      </c>
      <c r="I11" s="19">
        <v>4</v>
      </c>
      <c r="J11" s="10">
        <v>14.285714285714301</v>
      </c>
      <c r="K11" s="11">
        <v>2</v>
      </c>
      <c r="L11" s="10">
        <v>7.1428571428571397</v>
      </c>
      <c r="M11" s="11">
        <v>1</v>
      </c>
      <c r="N11" s="10">
        <v>3.5714285714285698</v>
      </c>
      <c r="O11" s="48">
        <f t="shared" si="2"/>
        <v>0.25</v>
      </c>
      <c r="P11" s="11">
        <v>1</v>
      </c>
      <c r="Q11" s="10">
        <v>3.5714285714285698</v>
      </c>
      <c r="R11" s="11">
        <v>2</v>
      </c>
      <c r="S11" s="10">
        <v>7.1428571428571397</v>
      </c>
      <c r="T11" s="11">
        <v>1</v>
      </c>
      <c r="U11" s="10">
        <v>3.5714285714285698</v>
      </c>
      <c r="V11" s="48">
        <f t="shared" si="3"/>
        <v>0.14285714285714285</v>
      </c>
      <c r="W11" s="11">
        <v>0</v>
      </c>
      <c r="X11" s="10">
        <v>0</v>
      </c>
      <c r="Y11" s="11">
        <v>0</v>
      </c>
      <c r="Z11" s="10">
        <v>0</v>
      </c>
      <c r="AA11" s="48">
        <f t="shared" si="4"/>
        <v>0</v>
      </c>
      <c r="AB11" s="11">
        <v>3</v>
      </c>
      <c r="AC11" s="12">
        <v>10.714285714285699</v>
      </c>
    </row>
    <row r="12" spans="1:29" x14ac:dyDescent="0.25">
      <c r="A12" s="8" t="s">
        <v>34</v>
      </c>
      <c r="B12" s="8" t="s">
        <v>35</v>
      </c>
      <c r="C12" s="38">
        <f t="shared" si="0"/>
        <v>256</v>
      </c>
      <c r="D12" s="49">
        <v>77</v>
      </c>
      <c r="E12" s="54">
        <v>30.078125</v>
      </c>
      <c r="F12" s="14">
        <v>49</v>
      </c>
      <c r="G12" s="10">
        <v>19.140625</v>
      </c>
      <c r="H12" s="48">
        <f t="shared" si="1"/>
        <v>0.4921875</v>
      </c>
      <c r="I12" s="11">
        <v>26</v>
      </c>
      <c r="J12" s="10">
        <v>10.15625</v>
      </c>
      <c r="K12" s="11">
        <v>38</v>
      </c>
      <c r="L12" s="10">
        <v>14.84375</v>
      </c>
      <c r="M12" s="11">
        <v>23</v>
      </c>
      <c r="N12" s="10">
        <v>8.984375</v>
      </c>
      <c r="O12" s="48">
        <f t="shared" si="2"/>
        <v>0.33984375</v>
      </c>
      <c r="P12" s="11">
        <v>5</v>
      </c>
      <c r="Q12" s="10">
        <v>1.953125</v>
      </c>
      <c r="R12" s="11">
        <v>7</v>
      </c>
      <c r="S12" s="10">
        <v>2.734375</v>
      </c>
      <c r="T12" s="11">
        <v>2</v>
      </c>
      <c r="U12" s="10">
        <v>0.78125</v>
      </c>
      <c r="V12" s="48">
        <f t="shared" si="3"/>
        <v>5.46875E-2</v>
      </c>
      <c r="W12" s="11">
        <v>2</v>
      </c>
      <c r="X12" s="10">
        <v>0.78125</v>
      </c>
      <c r="Y12" s="11">
        <v>4</v>
      </c>
      <c r="Z12" s="10">
        <v>1.5625</v>
      </c>
      <c r="AA12" s="48">
        <f t="shared" si="4"/>
        <v>2.34375E-2</v>
      </c>
      <c r="AB12" s="14">
        <v>23</v>
      </c>
      <c r="AC12" s="12">
        <v>8.984375</v>
      </c>
    </row>
    <row r="13" spans="1:29" x14ac:dyDescent="0.25">
      <c r="A13" s="8" t="s">
        <v>34</v>
      </c>
      <c r="B13" s="8" t="s">
        <v>36</v>
      </c>
      <c r="C13" s="38">
        <f t="shared" si="0"/>
        <v>286</v>
      </c>
      <c r="D13" s="9">
        <v>171</v>
      </c>
      <c r="E13" s="13">
        <v>59.790209790209801</v>
      </c>
      <c r="F13" s="14">
        <v>51</v>
      </c>
      <c r="G13" s="10">
        <v>17.832167832167801</v>
      </c>
      <c r="H13" s="48">
        <f t="shared" si="1"/>
        <v>0.77622377622377625</v>
      </c>
      <c r="I13" s="11">
        <v>26</v>
      </c>
      <c r="J13" s="10">
        <v>9.0909090909090899</v>
      </c>
      <c r="K13" s="11">
        <v>17</v>
      </c>
      <c r="L13" s="10">
        <v>5.9440559440559397</v>
      </c>
      <c r="M13" s="11">
        <v>11</v>
      </c>
      <c r="N13" s="10">
        <v>3.8461538461538498</v>
      </c>
      <c r="O13" s="48">
        <f t="shared" si="2"/>
        <v>0.1888111888111888</v>
      </c>
      <c r="P13" s="11">
        <v>2</v>
      </c>
      <c r="Q13" s="10">
        <v>0.69930069930069905</v>
      </c>
      <c r="R13" s="11">
        <v>0</v>
      </c>
      <c r="S13" s="10">
        <v>0</v>
      </c>
      <c r="T13" s="11">
        <v>1</v>
      </c>
      <c r="U13" s="10">
        <v>0.34965034965035002</v>
      </c>
      <c r="V13" s="48">
        <f t="shared" si="3"/>
        <v>1.048951048951049E-2</v>
      </c>
      <c r="W13" s="11">
        <v>0</v>
      </c>
      <c r="X13" s="10">
        <v>0</v>
      </c>
      <c r="Y13" s="11">
        <v>0</v>
      </c>
      <c r="Z13" s="10">
        <v>0</v>
      </c>
      <c r="AA13" s="48">
        <f t="shared" si="4"/>
        <v>0</v>
      </c>
      <c r="AB13" s="14">
        <v>7</v>
      </c>
      <c r="AC13" s="12">
        <v>2.4475524475524502</v>
      </c>
    </row>
    <row r="14" spans="1:29" x14ac:dyDescent="0.25">
      <c r="A14" s="8" t="s">
        <v>37</v>
      </c>
      <c r="B14" s="8" t="s">
        <v>37</v>
      </c>
      <c r="C14" s="38">
        <f t="shared" si="0"/>
        <v>800</v>
      </c>
      <c r="D14" s="9">
        <v>189</v>
      </c>
      <c r="E14" s="13">
        <v>23.625</v>
      </c>
      <c r="F14" s="14">
        <v>121</v>
      </c>
      <c r="G14" s="10">
        <v>15.125</v>
      </c>
      <c r="H14" s="48">
        <f t="shared" si="1"/>
        <v>0.38750000000000001</v>
      </c>
      <c r="I14" s="11">
        <v>88</v>
      </c>
      <c r="J14" s="10">
        <v>11</v>
      </c>
      <c r="K14" s="11">
        <v>105</v>
      </c>
      <c r="L14" s="10">
        <v>13.125</v>
      </c>
      <c r="M14" s="11">
        <v>99</v>
      </c>
      <c r="N14" s="10">
        <v>12.375</v>
      </c>
      <c r="O14" s="48">
        <f t="shared" si="2"/>
        <v>0.36499999999999999</v>
      </c>
      <c r="P14" s="11">
        <v>53</v>
      </c>
      <c r="Q14" s="10">
        <v>6.625</v>
      </c>
      <c r="R14" s="11">
        <v>50</v>
      </c>
      <c r="S14" s="10">
        <v>6.25</v>
      </c>
      <c r="T14" s="11">
        <v>36</v>
      </c>
      <c r="U14" s="10">
        <v>4.5</v>
      </c>
      <c r="V14" s="48">
        <f t="shared" si="3"/>
        <v>0.17374999999999999</v>
      </c>
      <c r="W14" s="11">
        <v>7</v>
      </c>
      <c r="X14" s="10">
        <v>0.875</v>
      </c>
      <c r="Y14" s="11">
        <v>10</v>
      </c>
      <c r="Z14" s="10">
        <v>1.25</v>
      </c>
      <c r="AA14" s="48">
        <f t="shared" si="4"/>
        <v>2.1250000000000002E-2</v>
      </c>
      <c r="AB14" s="14">
        <v>42</v>
      </c>
      <c r="AC14" s="12">
        <v>5.25</v>
      </c>
    </row>
    <row r="15" spans="1:29" x14ac:dyDescent="0.25">
      <c r="A15" s="8" t="s">
        <v>39</v>
      </c>
      <c r="B15" s="8" t="s">
        <v>41</v>
      </c>
      <c r="C15" s="38">
        <f t="shared" si="0"/>
        <v>101</v>
      </c>
      <c r="D15" s="9">
        <v>9</v>
      </c>
      <c r="E15" s="13">
        <v>8.9108910891089099</v>
      </c>
      <c r="F15" s="14">
        <v>7</v>
      </c>
      <c r="G15" s="10">
        <v>6.9306930693069297</v>
      </c>
      <c r="H15" s="48">
        <f t="shared" si="1"/>
        <v>0.15841584158415842</v>
      </c>
      <c r="I15" s="11">
        <v>22</v>
      </c>
      <c r="J15" s="10">
        <v>21.782178217821802</v>
      </c>
      <c r="K15" s="11">
        <v>26</v>
      </c>
      <c r="L15" s="10">
        <v>25.742574257425701</v>
      </c>
      <c r="M15" s="11">
        <v>19</v>
      </c>
      <c r="N15" s="10">
        <v>18.8118811881188</v>
      </c>
      <c r="O15" s="48">
        <f t="shared" si="2"/>
        <v>0.6633663366336634</v>
      </c>
      <c r="P15" s="11">
        <v>8</v>
      </c>
      <c r="Q15" s="10">
        <v>7.9207920792079198</v>
      </c>
      <c r="R15" s="11">
        <v>7</v>
      </c>
      <c r="S15" s="10">
        <v>6.9306930693069297</v>
      </c>
      <c r="T15" s="11">
        <v>0</v>
      </c>
      <c r="U15" s="10">
        <v>0</v>
      </c>
      <c r="V15" s="48">
        <f t="shared" si="3"/>
        <v>0.14851485148514851</v>
      </c>
      <c r="W15" s="11">
        <v>0</v>
      </c>
      <c r="X15" s="10">
        <v>0</v>
      </c>
      <c r="Y15" s="11">
        <v>0</v>
      </c>
      <c r="Z15" s="10">
        <v>0</v>
      </c>
      <c r="AA15" s="48">
        <f t="shared" si="4"/>
        <v>0</v>
      </c>
      <c r="AB15" s="11">
        <v>3</v>
      </c>
      <c r="AC15" s="12">
        <v>2.9702970297029698</v>
      </c>
    </row>
    <row r="16" spans="1:29" x14ac:dyDescent="0.25">
      <c r="A16" s="8" t="s">
        <v>38</v>
      </c>
      <c r="B16" s="8" t="s">
        <v>38</v>
      </c>
      <c r="C16" s="38">
        <f t="shared" si="0"/>
        <v>13</v>
      </c>
      <c r="D16" s="9">
        <v>6</v>
      </c>
      <c r="E16" s="14">
        <v>46.153846153846203</v>
      </c>
      <c r="F16" s="13">
        <v>1</v>
      </c>
      <c r="G16" s="10">
        <v>7.6923076923076898</v>
      </c>
      <c r="H16" s="48" t="e">
        <f>((E16+#REF!)/C16)</f>
        <v>#REF!</v>
      </c>
      <c r="I16" s="11">
        <v>0</v>
      </c>
      <c r="J16" s="10">
        <v>0</v>
      </c>
      <c r="K16" s="11">
        <v>2</v>
      </c>
      <c r="L16" s="10">
        <v>15.384615384615399</v>
      </c>
      <c r="M16" s="11">
        <v>1</v>
      </c>
      <c r="N16" s="10">
        <v>7.6923076923076898</v>
      </c>
      <c r="O16" s="48">
        <f t="shared" si="2"/>
        <v>0.23076923076923078</v>
      </c>
      <c r="P16" s="11">
        <v>0</v>
      </c>
      <c r="Q16" s="10">
        <v>0</v>
      </c>
      <c r="R16" s="11">
        <v>0</v>
      </c>
      <c r="S16" s="10">
        <v>0</v>
      </c>
      <c r="T16" s="11">
        <v>0</v>
      </c>
      <c r="U16" s="10">
        <v>0</v>
      </c>
      <c r="V16" s="48">
        <f t="shared" si="3"/>
        <v>0</v>
      </c>
      <c r="W16" s="11">
        <v>0</v>
      </c>
      <c r="X16" s="10">
        <v>0</v>
      </c>
      <c r="Y16" s="11">
        <v>0</v>
      </c>
      <c r="Z16" s="10">
        <v>0</v>
      </c>
      <c r="AA16" s="48">
        <f t="shared" si="4"/>
        <v>0</v>
      </c>
      <c r="AB16" s="14">
        <v>3</v>
      </c>
      <c r="AC16" s="12">
        <v>23.076923076923102</v>
      </c>
    </row>
    <row r="17" spans="1:29" x14ac:dyDescent="0.25">
      <c r="A17" s="8" t="s">
        <v>39</v>
      </c>
      <c r="B17" s="8" t="s">
        <v>42</v>
      </c>
      <c r="C17" s="38">
        <f t="shared" si="0"/>
        <v>201</v>
      </c>
      <c r="D17" s="9">
        <v>58</v>
      </c>
      <c r="E17" s="13">
        <v>28.855721393034798</v>
      </c>
      <c r="F17" s="14">
        <v>29</v>
      </c>
      <c r="G17" s="10">
        <v>14.427860696517399</v>
      </c>
      <c r="H17" s="48">
        <f t="shared" ref="H17:H48" si="5">((D17+F17)/C17)</f>
        <v>0.43283582089552236</v>
      </c>
      <c r="I17" s="11">
        <v>28</v>
      </c>
      <c r="J17" s="10">
        <v>13.9303482587065</v>
      </c>
      <c r="K17" s="11">
        <v>29</v>
      </c>
      <c r="L17" s="10">
        <v>14.427860696517399</v>
      </c>
      <c r="M17" s="11">
        <v>24</v>
      </c>
      <c r="N17" s="10">
        <v>11.9402985074627</v>
      </c>
      <c r="O17" s="48">
        <f t="shared" si="2"/>
        <v>0.40298507462686567</v>
      </c>
      <c r="P17" s="11">
        <v>10</v>
      </c>
      <c r="Q17" s="10">
        <v>4.9751243781094496</v>
      </c>
      <c r="R17" s="11">
        <v>9</v>
      </c>
      <c r="S17" s="10">
        <v>4.4776119402985097</v>
      </c>
      <c r="T17" s="11">
        <v>2</v>
      </c>
      <c r="U17" s="10">
        <v>0.99502487562189101</v>
      </c>
      <c r="V17" s="48">
        <f t="shared" si="3"/>
        <v>0.1044776119402985</v>
      </c>
      <c r="W17" s="11">
        <v>2</v>
      </c>
      <c r="X17" s="10">
        <v>0.99502487562189101</v>
      </c>
      <c r="Y17" s="11">
        <v>4</v>
      </c>
      <c r="Z17" s="10">
        <v>1.99004975124378</v>
      </c>
      <c r="AA17" s="48">
        <f t="shared" si="4"/>
        <v>2.9850746268656716E-2</v>
      </c>
      <c r="AB17" s="11">
        <v>6</v>
      </c>
      <c r="AC17" s="12">
        <v>2.98507462686567</v>
      </c>
    </row>
    <row r="18" spans="1:29" x14ac:dyDescent="0.25">
      <c r="A18" s="8" t="s">
        <v>48</v>
      </c>
      <c r="B18" s="8" t="s">
        <v>48</v>
      </c>
      <c r="C18" s="38">
        <f t="shared" si="0"/>
        <v>372</v>
      </c>
      <c r="D18" s="16">
        <v>55</v>
      </c>
      <c r="E18" s="10">
        <v>14.784946236559099</v>
      </c>
      <c r="F18" s="11">
        <v>34</v>
      </c>
      <c r="G18" s="10">
        <v>9.1397849462365599</v>
      </c>
      <c r="H18" s="48">
        <f t="shared" si="5"/>
        <v>0.239247311827957</v>
      </c>
      <c r="I18" s="11">
        <v>55</v>
      </c>
      <c r="J18" s="10">
        <v>14.784946236559099</v>
      </c>
      <c r="K18" s="11">
        <v>62</v>
      </c>
      <c r="L18" s="10">
        <v>16.6666666666667</v>
      </c>
      <c r="M18" s="11">
        <v>43</v>
      </c>
      <c r="N18" s="10">
        <v>11.559139784946201</v>
      </c>
      <c r="O18" s="48">
        <f t="shared" si="2"/>
        <v>0.43010752688172044</v>
      </c>
      <c r="P18" s="11">
        <v>36</v>
      </c>
      <c r="Q18" s="10">
        <v>9.67741935483871</v>
      </c>
      <c r="R18" s="11">
        <v>28</v>
      </c>
      <c r="S18" s="10">
        <v>7.5268817204301097</v>
      </c>
      <c r="T18" s="11">
        <v>9</v>
      </c>
      <c r="U18" s="10">
        <v>2.4193548387096802</v>
      </c>
      <c r="V18" s="48">
        <f t="shared" si="3"/>
        <v>0.19623655913978494</v>
      </c>
      <c r="W18" s="11">
        <v>5</v>
      </c>
      <c r="X18" s="10">
        <v>1.34408602150538</v>
      </c>
      <c r="Y18" s="11">
        <v>10</v>
      </c>
      <c r="Z18" s="10">
        <v>2.6881720430107499</v>
      </c>
      <c r="AA18" s="48">
        <f t="shared" si="4"/>
        <v>4.0322580645161289E-2</v>
      </c>
      <c r="AB18" s="11">
        <v>35</v>
      </c>
      <c r="AC18" s="12">
        <v>9.4086021505376305</v>
      </c>
    </row>
    <row r="19" spans="1:29" x14ac:dyDescent="0.25">
      <c r="A19" s="8" t="s">
        <v>79</v>
      </c>
      <c r="B19" s="8" t="s">
        <v>81</v>
      </c>
      <c r="C19" s="38">
        <f t="shared" si="0"/>
        <v>35</v>
      </c>
      <c r="D19" s="9">
        <v>10</v>
      </c>
      <c r="E19" s="10">
        <v>28.571428571428601</v>
      </c>
      <c r="F19" s="11">
        <v>5</v>
      </c>
      <c r="G19" s="10">
        <v>14.285714285714301</v>
      </c>
      <c r="H19" s="48">
        <f t="shared" si="5"/>
        <v>0.42857142857142855</v>
      </c>
      <c r="I19" s="11">
        <v>4</v>
      </c>
      <c r="J19" s="10">
        <v>11.4285714285714</v>
      </c>
      <c r="K19" s="11">
        <v>5</v>
      </c>
      <c r="L19" s="10">
        <v>14.285714285714301</v>
      </c>
      <c r="M19" s="11">
        <v>3</v>
      </c>
      <c r="N19" s="10">
        <v>8.5714285714285694</v>
      </c>
      <c r="O19" s="48">
        <f t="shared" si="2"/>
        <v>0.34285714285714286</v>
      </c>
      <c r="P19" s="11">
        <v>2</v>
      </c>
      <c r="Q19" s="10">
        <v>5.71428571428571</v>
      </c>
      <c r="R19" s="11">
        <v>1</v>
      </c>
      <c r="S19" s="10">
        <v>2.8571428571428599</v>
      </c>
      <c r="T19" s="11">
        <v>2</v>
      </c>
      <c r="U19" s="10">
        <v>5.71428571428571</v>
      </c>
      <c r="V19" s="48">
        <f t="shared" si="3"/>
        <v>0.14285714285714285</v>
      </c>
      <c r="W19" s="11">
        <v>0</v>
      </c>
      <c r="X19" s="10">
        <v>0</v>
      </c>
      <c r="Y19" s="11">
        <v>0</v>
      </c>
      <c r="Z19" s="10">
        <v>0</v>
      </c>
      <c r="AA19" s="48">
        <f t="shared" si="4"/>
        <v>0</v>
      </c>
      <c r="AB19" s="11">
        <v>3</v>
      </c>
      <c r="AC19" s="12">
        <v>8.5714285714285694</v>
      </c>
    </row>
    <row r="20" spans="1:29" x14ac:dyDescent="0.25">
      <c r="A20" s="8" t="s">
        <v>49</v>
      </c>
      <c r="B20" s="8" t="s">
        <v>50</v>
      </c>
      <c r="C20" s="38">
        <f t="shared" si="0"/>
        <v>129</v>
      </c>
      <c r="D20" s="16">
        <v>39</v>
      </c>
      <c r="E20" s="10">
        <v>30.232558139534898</v>
      </c>
      <c r="F20" s="11">
        <v>12</v>
      </c>
      <c r="G20" s="10">
        <v>9.3023255813953494</v>
      </c>
      <c r="H20" s="48">
        <f t="shared" si="5"/>
        <v>0.39534883720930231</v>
      </c>
      <c r="I20" s="11">
        <v>13</v>
      </c>
      <c r="J20" s="10">
        <v>10.077519379845</v>
      </c>
      <c r="K20" s="11">
        <v>17</v>
      </c>
      <c r="L20" s="10">
        <v>13.178294573643401</v>
      </c>
      <c r="M20" s="11">
        <v>12</v>
      </c>
      <c r="N20" s="10">
        <v>9.3023255813953494</v>
      </c>
      <c r="O20" s="48">
        <f t="shared" si="2"/>
        <v>0.32558139534883723</v>
      </c>
      <c r="P20" s="11">
        <v>5</v>
      </c>
      <c r="Q20" s="10">
        <v>3.87596899224806</v>
      </c>
      <c r="R20" s="11">
        <v>9</v>
      </c>
      <c r="S20" s="10">
        <v>6.9767441860465098</v>
      </c>
      <c r="T20" s="11">
        <v>4</v>
      </c>
      <c r="U20" s="10">
        <v>3.1007751937984498</v>
      </c>
      <c r="V20" s="48">
        <f t="shared" si="3"/>
        <v>0.13953488372093023</v>
      </c>
      <c r="W20" s="11">
        <v>3</v>
      </c>
      <c r="X20" s="10">
        <v>2.32558139534884</v>
      </c>
      <c r="Y20" s="11">
        <v>0</v>
      </c>
      <c r="Z20" s="10">
        <v>0</v>
      </c>
      <c r="AA20" s="48">
        <f t="shared" si="4"/>
        <v>2.3255813953488372E-2</v>
      </c>
      <c r="AB20" s="11">
        <v>15</v>
      </c>
      <c r="AC20" s="12">
        <v>11.6279069767442</v>
      </c>
    </row>
    <row r="21" spans="1:29" x14ac:dyDescent="0.25">
      <c r="A21" s="8" t="s">
        <v>60</v>
      </c>
      <c r="B21" s="8" t="s">
        <v>61</v>
      </c>
      <c r="C21" s="38">
        <f t="shared" si="0"/>
        <v>355</v>
      </c>
      <c r="D21" s="9">
        <v>191</v>
      </c>
      <c r="E21" s="10">
        <v>53.802816901408399</v>
      </c>
      <c r="F21" s="11">
        <v>75</v>
      </c>
      <c r="G21" s="10">
        <v>21.126760563380302</v>
      </c>
      <c r="H21" s="48">
        <f t="shared" si="5"/>
        <v>0.74929577464788732</v>
      </c>
      <c r="I21" s="11">
        <v>30</v>
      </c>
      <c r="J21" s="10">
        <v>8.4507042253521103</v>
      </c>
      <c r="K21" s="11">
        <v>20</v>
      </c>
      <c r="L21" s="10">
        <v>5.6338028169014098</v>
      </c>
      <c r="M21" s="11">
        <v>18</v>
      </c>
      <c r="N21" s="10">
        <v>5.0704225352112697</v>
      </c>
      <c r="O21" s="48">
        <f t="shared" si="2"/>
        <v>0.19154929577464788</v>
      </c>
      <c r="P21" s="11">
        <v>5</v>
      </c>
      <c r="Q21" s="10">
        <v>1.40845070422535</v>
      </c>
      <c r="R21" s="11">
        <v>5</v>
      </c>
      <c r="S21" s="10">
        <v>1.40845070422535</v>
      </c>
      <c r="T21" s="11">
        <v>1</v>
      </c>
      <c r="U21" s="10">
        <v>0.28169014084506999</v>
      </c>
      <c r="V21" s="48">
        <f t="shared" si="3"/>
        <v>3.0985915492957747E-2</v>
      </c>
      <c r="W21" s="11">
        <v>0</v>
      </c>
      <c r="X21" s="10">
        <v>0</v>
      </c>
      <c r="Y21" s="11">
        <v>0</v>
      </c>
      <c r="Z21" s="10">
        <v>0</v>
      </c>
      <c r="AA21" s="48">
        <f t="shared" si="4"/>
        <v>0</v>
      </c>
      <c r="AB21" s="11">
        <v>10</v>
      </c>
      <c r="AC21" s="12">
        <v>2.8169014084507</v>
      </c>
    </row>
    <row r="22" spans="1:29" x14ac:dyDescent="0.25">
      <c r="A22" s="8" t="s">
        <v>49</v>
      </c>
      <c r="B22" s="8" t="s">
        <v>51</v>
      </c>
      <c r="C22" s="38">
        <f t="shared" si="0"/>
        <v>28</v>
      </c>
      <c r="D22" s="16">
        <v>20</v>
      </c>
      <c r="E22" s="10">
        <v>71.428571428571402</v>
      </c>
      <c r="F22" s="11">
        <v>3</v>
      </c>
      <c r="G22" s="10">
        <v>10.714285714285699</v>
      </c>
      <c r="H22" s="48">
        <f t="shared" si="5"/>
        <v>0.8214285714285714</v>
      </c>
      <c r="I22" s="11">
        <v>0</v>
      </c>
      <c r="J22" s="10">
        <v>0</v>
      </c>
      <c r="K22" s="11">
        <v>1</v>
      </c>
      <c r="L22" s="10">
        <v>3.5714285714285698</v>
      </c>
      <c r="M22" s="11">
        <v>0</v>
      </c>
      <c r="N22" s="10">
        <v>0</v>
      </c>
      <c r="O22" s="48">
        <f t="shared" si="2"/>
        <v>3.5714285714285712E-2</v>
      </c>
      <c r="P22" s="11">
        <v>0</v>
      </c>
      <c r="Q22" s="10">
        <v>0</v>
      </c>
      <c r="R22" s="11">
        <v>1</v>
      </c>
      <c r="S22" s="10">
        <v>3.5714285714285698</v>
      </c>
      <c r="T22" s="11">
        <v>0</v>
      </c>
      <c r="U22" s="10">
        <v>0</v>
      </c>
      <c r="V22" s="48">
        <f t="shared" si="3"/>
        <v>3.5714285714285712E-2</v>
      </c>
      <c r="W22" s="11">
        <v>0</v>
      </c>
      <c r="X22" s="10">
        <v>0</v>
      </c>
      <c r="Y22" s="11">
        <v>0</v>
      </c>
      <c r="Z22" s="10">
        <v>0</v>
      </c>
      <c r="AA22" s="48">
        <f t="shared" si="4"/>
        <v>0</v>
      </c>
      <c r="AB22" s="11">
        <v>3</v>
      </c>
      <c r="AC22" s="12">
        <v>10.714285714285699</v>
      </c>
    </row>
    <row r="23" spans="1:29" x14ac:dyDescent="0.25">
      <c r="A23" s="8" t="s">
        <v>56</v>
      </c>
      <c r="B23" s="8" t="s">
        <v>56</v>
      </c>
      <c r="C23" s="38">
        <f t="shared" si="0"/>
        <v>566</v>
      </c>
      <c r="D23" s="16">
        <v>194</v>
      </c>
      <c r="E23" s="10">
        <v>34.275618374558299</v>
      </c>
      <c r="F23" s="11">
        <v>83</v>
      </c>
      <c r="G23" s="10">
        <v>14.6643109540636</v>
      </c>
      <c r="H23" s="48">
        <f t="shared" si="5"/>
        <v>0.48939929328621906</v>
      </c>
      <c r="I23" s="11">
        <v>68</v>
      </c>
      <c r="J23" s="10">
        <v>12.0141342756184</v>
      </c>
      <c r="K23" s="11">
        <v>67</v>
      </c>
      <c r="L23" s="10">
        <v>11.8374558303887</v>
      </c>
      <c r="M23" s="11">
        <v>26</v>
      </c>
      <c r="N23" s="10">
        <v>4.5936395759717303</v>
      </c>
      <c r="O23" s="48">
        <f t="shared" si="2"/>
        <v>0.28445229681978801</v>
      </c>
      <c r="P23" s="11">
        <v>19</v>
      </c>
      <c r="Q23" s="10">
        <v>3.3568904593639601</v>
      </c>
      <c r="R23" s="11">
        <v>30</v>
      </c>
      <c r="S23" s="10">
        <v>5.3003533568904597</v>
      </c>
      <c r="T23" s="11">
        <v>12</v>
      </c>
      <c r="U23" s="10">
        <v>2.1201413427561802</v>
      </c>
      <c r="V23" s="48">
        <f t="shared" si="3"/>
        <v>0.10777385159010601</v>
      </c>
      <c r="W23" s="11">
        <v>7</v>
      </c>
      <c r="X23" s="10">
        <v>1.23674911660777</v>
      </c>
      <c r="Y23" s="11">
        <v>5</v>
      </c>
      <c r="Z23" s="10">
        <v>0.88339222614840995</v>
      </c>
      <c r="AA23" s="48">
        <f t="shared" si="4"/>
        <v>2.1201413427561839E-2</v>
      </c>
      <c r="AB23" s="11">
        <v>55</v>
      </c>
      <c r="AC23" s="12">
        <v>9.7173144876325104</v>
      </c>
    </row>
    <row r="24" spans="1:29" x14ac:dyDescent="0.25">
      <c r="A24" s="8" t="s">
        <v>101</v>
      </c>
      <c r="B24" s="8" t="s">
        <v>102</v>
      </c>
      <c r="C24" s="38">
        <f t="shared" si="0"/>
        <v>4</v>
      </c>
      <c r="D24" s="9">
        <v>0</v>
      </c>
      <c r="E24" s="10">
        <v>0</v>
      </c>
      <c r="F24" s="11">
        <v>0</v>
      </c>
      <c r="G24" s="10">
        <v>0</v>
      </c>
      <c r="H24" s="48">
        <f t="shared" si="5"/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48">
        <f t="shared" si="2"/>
        <v>0</v>
      </c>
      <c r="P24" s="11">
        <v>0</v>
      </c>
      <c r="Q24" s="10">
        <v>0</v>
      </c>
      <c r="R24" s="11">
        <v>0</v>
      </c>
      <c r="S24" s="10">
        <v>0</v>
      </c>
      <c r="T24" s="11">
        <v>0</v>
      </c>
      <c r="U24" s="10">
        <v>0</v>
      </c>
      <c r="V24" s="48">
        <f t="shared" si="3"/>
        <v>0</v>
      </c>
      <c r="W24" s="11">
        <v>0</v>
      </c>
      <c r="X24" s="10">
        <v>0</v>
      </c>
      <c r="Y24" s="11">
        <v>0</v>
      </c>
      <c r="Z24" s="10">
        <v>0</v>
      </c>
      <c r="AA24" s="48">
        <f t="shared" si="4"/>
        <v>0</v>
      </c>
      <c r="AB24" s="11">
        <v>4</v>
      </c>
      <c r="AC24" s="12">
        <v>100</v>
      </c>
    </row>
    <row r="25" spans="1:29" x14ac:dyDescent="0.25">
      <c r="A25" s="8" t="s">
        <v>60</v>
      </c>
      <c r="B25" s="8" t="s">
        <v>62</v>
      </c>
      <c r="C25" s="38">
        <f t="shared" si="0"/>
        <v>144</v>
      </c>
      <c r="D25" s="9">
        <v>97</v>
      </c>
      <c r="E25" s="10">
        <v>67.3611111111111</v>
      </c>
      <c r="F25" s="11">
        <v>15</v>
      </c>
      <c r="G25" s="10">
        <v>10.4166666666667</v>
      </c>
      <c r="H25" s="48">
        <f t="shared" si="5"/>
        <v>0.77777777777777779</v>
      </c>
      <c r="I25" s="11">
        <v>4</v>
      </c>
      <c r="J25" s="10">
        <v>2.7777777777777799</v>
      </c>
      <c r="K25" s="11">
        <v>16</v>
      </c>
      <c r="L25" s="10">
        <v>11.1111111111111</v>
      </c>
      <c r="M25" s="11">
        <v>2</v>
      </c>
      <c r="N25" s="10">
        <v>1.3888888888888899</v>
      </c>
      <c r="O25" s="48">
        <f t="shared" si="2"/>
        <v>0.15277777777777779</v>
      </c>
      <c r="P25" s="11">
        <v>1</v>
      </c>
      <c r="Q25" s="10">
        <v>0.69444444444444398</v>
      </c>
      <c r="R25" s="11">
        <v>1</v>
      </c>
      <c r="S25" s="10">
        <v>0.69444444444444398</v>
      </c>
      <c r="T25" s="11">
        <v>1</v>
      </c>
      <c r="U25" s="10">
        <v>0.69444444444444398</v>
      </c>
      <c r="V25" s="48">
        <f t="shared" si="3"/>
        <v>2.0833333333333332E-2</v>
      </c>
      <c r="W25" s="11">
        <v>0</v>
      </c>
      <c r="X25" s="10">
        <v>0</v>
      </c>
      <c r="Y25" s="11">
        <v>0</v>
      </c>
      <c r="Z25" s="10">
        <v>0</v>
      </c>
      <c r="AA25" s="48">
        <f t="shared" si="4"/>
        <v>0</v>
      </c>
      <c r="AB25" s="11">
        <v>7</v>
      </c>
      <c r="AC25" s="12">
        <v>4.8611111111111098</v>
      </c>
    </row>
    <row r="26" spans="1:29" x14ac:dyDescent="0.25">
      <c r="A26" s="8" t="s">
        <v>39</v>
      </c>
      <c r="B26" s="8" t="s">
        <v>43</v>
      </c>
      <c r="C26" s="38">
        <f t="shared" si="0"/>
        <v>101</v>
      </c>
      <c r="D26" s="9">
        <v>20</v>
      </c>
      <c r="E26" s="13">
        <v>19.801980198019798</v>
      </c>
      <c r="F26" s="14">
        <v>25</v>
      </c>
      <c r="G26" s="10">
        <v>24.752475247524799</v>
      </c>
      <c r="H26" s="48">
        <f t="shared" si="5"/>
        <v>0.44554455445544555</v>
      </c>
      <c r="I26" s="11">
        <v>16</v>
      </c>
      <c r="J26" s="10">
        <v>15.841584158415801</v>
      </c>
      <c r="K26" s="11">
        <v>11</v>
      </c>
      <c r="L26" s="10">
        <v>10.891089108910901</v>
      </c>
      <c r="M26" s="11">
        <v>15</v>
      </c>
      <c r="N26" s="10">
        <v>14.8514851485149</v>
      </c>
      <c r="O26" s="48">
        <f t="shared" si="2"/>
        <v>0.41584158415841582</v>
      </c>
      <c r="P26" s="11">
        <v>4</v>
      </c>
      <c r="Q26" s="10">
        <v>3.9603960396039599</v>
      </c>
      <c r="R26" s="11">
        <v>4</v>
      </c>
      <c r="S26" s="10">
        <v>3.9603960396039599</v>
      </c>
      <c r="T26" s="11">
        <v>1</v>
      </c>
      <c r="U26" s="10">
        <v>0.99009900990098998</v>
      </c>
      <c r="V26" s="48">
        <f t="shared" si="3"/>
        <v>8.9108910891089105E-2</v>
      </c>
      <c r="W26" s="11">
        <v>0</v>
      </c>
      <c r="X26" s="10">
        <v>0</v>
      </c>
      <c r="Y26" s="11">
        <v>0</v>
      </c>
      <c r="Z26" s="10">
        <v>0</v>
      </c>
      <c r="AA26" s="48">
        <f t="shared" si="4"/>
        <v>0</v>
      </c>
      <c r="AB26" s="11">
        <v>5</v>
      </c>
      <c r="AC26" s="12">
        <v>4.9504950495049496</v>
      </c>
    </row>
    <row r="27" spans="1:29" x14ac:dyDescent="0.25">
      <c r="A27" s="8" t="s">
        <v>59</v>
      </c>
      <c r="B27" s="8" t="s">
        <v>59</v>
      </c>
      <c r="C27" s="38">
        <f t="shared" si="0"/>
        <v>472</v>
      </c>
      <c r="D27" s="16">
        <v>124</v>
      </c>
      <c r="E27" s="10">
        <v>26.271186440678001</v>
      </c>
      <c r="F27" s="11">
        <v>56</v>
      </c>
      <c r="G27" s="10">
        <v>11.864406779661</v>
      </c>
      <c r="H27" s="48">
        <f t="shared" si="5"/>
        <v>0.38135593220338981</v>
      </c>
      <c r="I27" s="11">
        <v>57</v>
      </c>
      <c r="J27" s="10">
        <v>12.0762711864407</v>
      </c>
      <c r="K27" s="11">
        <v>72</v>
      </c>
      <c r="L27" s="10">
        <v>15.254237288135601</v>
      </c>
      <c r="M27" s="11">
        <v>41</v>
      </c>
      <c r="N27" s="10">
        <v>8.6864406779661003</v>
      </c>
      <c r="O27" s="48">
        <f t="shared" si="2"/>
        <v>0.36016949152542371</v>
      </c>
      <c r="P27" s="11">
        <v>34</v>
      </c>
      <c r="Q27" s="10">
        <v>7.2033898305084696</v>
      </c>
      <c r="R27" s="11">
        <v>21</v>
      </c>
      <c r="S27" s="10">
        <v>4.4491525423728797</v>
      </c>
      <c r="T27" s="11">
        <v>17</v>
      </c>
      <c r="U27" s="10">
        <v>3.6016949152542401</v>
      </c>
      <c r="V27" s="48">
        <f t="shared" si="3"/>
        <v>0.15254237288135594</v>
      </c>
      <c r="W27" s="11">
        <v>6</v>
      </c>
      <c r="X27" s="10">
        <v>1.27118644067797</v>
      </c>
      <c r="Y27" s="11">
        <v>8</v>
      </c>
      <c r="Z27" s="10">
        <v>1.6949152542372901</v>
      </c>
      <c r="AA27" s="48">
        <f t="shared" si="4"/>
        <v>2.9661016949152543E-2</v>
      </c>
      <c r="AB27" s="11">
        <v>36</v>
      </c>
      <c r="AC27" s="12">
        <v>7.6271186440678003</v>
      </c>
    </row>
    <row r="28" spans="1:29" x14ac:dyDescent="0.25">
      <c r="A28" s="8" t="s">
        <v>67</v>
      </c>
      <c r="B28" s="8" t="s">
        <v>68</v>
      </c>
      <c r="C28" s="38">
        <f t="shared" si="0"/>
        <v>52</v>
      </c>
      <c r="D28" s="53">
        <v>38</v>
      </c>
      <c r="E28" s="10">
        <v>73.076923076923094</v>
      </c>
      <c r="F28" s="11">
        <v>5</v>
      </c>
      <c r="G28" s="10">
        <v>9.6153846153846203</v>
      </c>
      <c r="H28" s="48">
        <f t="shared" si="5"/>
        <v>0.82692307692307687</v>
      </c>
      <c r="I28" s="11">
        <v>5</v>
      </c>
      <c r="J28" s="10">
        <v>9.6153846153846203</v>
      </c>
      <c r="K28" s="11">
        <v>0</v>
      </c>
      <c r="L28" s="10">
        <v>0</v>
      </c>
      <c r="M28" s="11">
        <v>4</v>
      </c>
      <c r="N28" s="10">
        <v>7.6923076923076898</v>
      </c>
      <c r="O28" s="48">
        <f t="shared" si="2"/>
        <v>0.17307692307692307</v>
      </c>
      <c r="P28" s="11">
        <v>0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48">
        <f t="shared" si="3"/>
        <v>0</v>
      </c>
      <c r="W28" s="11">
        <v>0</v>
      </c>
      <c r="X28" s="10">
        <v>0</v>
      </c>
      <c r="Y28" s="11">
        <v>0</v>
      </c>
      <c r="Z28" s="10">
        <v>0</v>
      </c>
      <c r="AA28" s="48">
        <f t="shared" si="4"/>
        <v>0</v>
      </c>
      <c r="AB28" s="11">
        <v>0</v>
      </c>
      <c r="AC28" s="12">
        <v>0</v>
      </c>
    </row>
    <row r="29" spans="1:29" x14ac:dyDescent="0.25">
      <c r="A29" s="8" t="s">
        <v>57</v>
      </c>
      <c r="B29" s="8" t="s">
        <v>58</v>
      </c>
      <c r="C29" s="38">
        <f t="shared" si="0"/>
        <v>393</v>
      </c>
      <c r="D29" s="17">
        <v>258</v>
      </c>
      <c r="E29" s="10">
        <v>65.6488549618321</v>
      </c>
      <c r="F29" s="11">
        <v>74</v>
      </c>
      <c r="G29" s="10">
        <v>18.829516539440199</v>
      </c>
      <c r="H29" s="48">
        <f t="shared" si="5"/>
        <v>0.84478371501272265</v>
      </c>
      <c r="I29" s="11">
        <v>19</v>
      </c>
      <c r="J29" s="10">
        <v>4.8346055979643801</v>
      </c>
      <c r="K29" s="11">
        <v>21</v>
      </c>
      <c r="L29" s="10">
        <v>5.3435114503816799</v>
      </c>
      <c r="M29" s="11">
        <v>10</v>
      </c>
      <c r="N29" s="10">
        <v>2.5445292620865101</v>
      </c>
      <c r="O29" s="48">
        <f t="shared" si="2"/>
        <v>0.1272264631043257</v>
      </c>
      <c r="P29" s="11">
        <v>2</v>
      </c>
      <c r="Q29" s="10">
        <v>0.50890585241730302</v>
      </c>
      <c r="R29" s="11">
        <v>4</v>
      </c>
      <c r="S29" s="10">
        <v>1.01781170483461</v>
      </c>
      <c r="T29" s="11">
        <v>1</v>
      </c>
      <c r="U29" s="10">
        <v>0.25445292620865101</v>
      </c>
      <c r="V29" s="48">
        <f t="shared" si="3"/>
        <v>1.7811704834605598E-2</v>
      </c>
      <c r="W29" s="11">
        <v>0</v>
      </c>
      <c r="X29" s="10">
        <v>0</v>
      </c>
      <c r="Y29" s="11">
        <v>2</v>
      </c>
      <c r="Z29" s="10">
        <v>0.50890585241730302</v>
      </c>
      <c r="AA29" s="48">
        <f t="shared" si="4"/>
        <v>5.0890585241730284E-3</v>
      </c>
      <c r="AB29" s="11">
        <v>2</v>
      </c>
      <c r="AC29" s="12">
        <v>0.50890585241730302</v>
      </c>
    </row>
    <row r="30" spans="1:29" x14ac:dyDescent="0.25">
      <c r="A30" s="8" t="s">
        <v>65</v>
      </c>
      <c r="B30" s="8" t="s">
        <v>66</v>
      </c>
      <c r="C30" s="38">
        <f t="shared" si="0"/>
        <v>379</v>
      </c>
      <c r="D30" s="9">
        <v>113</v>
      </c>
      <c r="E30" s="10">
        <v>29.815303430079201</v>
      </c>
      <c r="F30" s="11">
        <v>47</v>
      </c>
      <c r="G30" s="10">
        <v>12.401055408971001</v>
      </c>
      <c r="H30" s="48">
        <f t="shared" si="5"/>
        <v>0.42216358839050133</v>
      </c>
      <c r="I30" s="11">
        <v>59</v>
      </c>
      <c r="J30" s="10">
        <v>15.5672823218997</v>
      </c>
      <c r="K30" s="11">
        <v>49</v>
      </c>
      <c r="L30" s="10">
        <v>12.9287598944591</v>
      </c>
      <c r="M30" s="11">
        <v>39</v>
      </c>
      <c r="N30" s="10">
        <v>10.2902374670185</v>
      </c>
      <c r="O30" s="48">
        <f t="shared" si="2"/>
        <v>0.38786279683377306</v>
      </c>
      <c r="P30" s="11">
        <v>16</v>
      </c>
      <c r="Q30" s="10">
        <v>4.2216358839050097</v>
      </c>
      <c r="R30" s="11">
        <v>14</v>
      </c>
      <c r="S30" s="10">
        <v>3.6939313984168902</v>
      </c>
      <c r="T30" s="11">
        <v>7</v>
      </c>
      <c r="U30" s="10">
        <v>1.84696569920844</v>
      </c>
      <c r="V30" s="48">
        <f t="shared" si="3"/>
        <v>9.7625329815303433E-2</v>
      </c>
      <c r="W30" s="11">
        <v>1</v>
      </c>
      <c r="X30" s="10">
        <v>0.26385224274406299</v>
      </c>
      <c r="Y30" s="11">
        <v>5</v>
      </c>
      <c r="Z30" s="10">
        <v>1.3192612137203199</v>
      </c>
      <c r="AA30" s="48">
        <f t="shared" si="4"/>
        <v>1.5831134564643801E-2</v>
      </c>
      <c r="AB30" s="11">
        <v>29</v>
      </c>
      <c r="AC30" s="12">
        <v>7.6517150395778399</v>
      </c>
    </row>
    <row r="31" spans="1:29" x14ac:dyDescent="0.25">
      <c r="A31" s="8" t="s">
        <v>60</v>
      </c>
      <c r="B31" s="8" t="s">
        <v>63</v>
      </c>
      <c r="C31" s="38">
        <f t="shared" si="0"/>
        <v>938</v>
      </c>
      <c r="D31" s="9">
        <v>355</v>
      </c>
      <c r="E31" s="10">
        <v>37.846481876332597</v>
      </c>
      <c r="F31" s="11">
        <v>168</v>
      </c>
      <c r="G31" s="10">
        <v>17.910447761194</v>
      </c>
      <c r="H31" s="48">
        <f t="shared" si="5"/>
        <v>0.55756929637526653</v>
      </c>
      <c r="I31" s="11">
        <v>131</v>
      </c>
      <c r="J31" s="10">
        <v>13.965884861407201</v>
      </c>
      <c r="K31" s="11">
        <v>103</v>
      </c>
      <c r="L31" s="10">
        <v>10.9808102345416</v>
      </c>
      <c r="M31" s="11">
        <v>68</v>
      </c>
      <c r="N31" s="10">
        <v>7.2494669509594898</v>
      </c>
      <c r="O31" s="48">
        <f t="shared" si="2"/>
        <v>0.32196162046908317</v>
      </c>
      <c r="P31" s="11">
        <v>35</v>
      </c>
      <c r="Q31" s="10">
        <v>3.7313432835820901</v>
      </c>
      <c r="R31" s="11">
        <v>14</v>
      </c>
      <c r="S31" s="10">
        <v>1.4925373134328399</v>
      </c>
      <c r="T31" s="11">
        <v>15</v>
      </c>
      <c r="U31" s="10">
        <v>1.59914712153518</v>
      </c>
      <c r="V31" s="48">
        <f t="shared" si="3"/>
        <v>6.8230277185501065E-2</v>
      </c>
      <c r="W31" s="11">
        <v>2</v>
      </c>
      <c r="X31" s="10">
        <v>0.21321961620469099</v>
      </c>
      <c r="Y31" s="11">
        <v>5</v>
      </c>
      <c r="Z31" s="10">
        <v>0.53304904051172697</v>
      </c>
      <c r="AA31" s="48">
        <f t="shared" si="4"/>
        <v>7.462686567164179E-3</v>
      </c>
      <c r="AB31" s="11">
        <v>42</v>
      </c>
      <c r="AC31" s="12">
        <v>4.4776119402985097</v>
      </c>
    </row>
    <row r="32" spans="1:29" x14ac:dyDescent="0.25">
      <c r="A32" s="8" t="s">
        <v>39</v>
      </c>
      <c r="B32" s="8" t="s">
        <v>44</v>
      </c>
      <c r="C32" s="38">
        <f t="shared" si="0"/>
        <v>86</v>
      </c>
      <c r="D32" s="9">
        <v>31</v>
      </c>
      <c r="E32" s="10">
        <v>36.046511627907002</v>
      </c>
      <c r="F32" s="11">
        <v>12</v>
      </c>
      <c r="G32" s="10">
        <v>13.953488372093</v>
      </c>
      <c r="H32" s="48">
        <f t="shared" si="5"/>
        <v>0.5</v>
      </c>
      <c r="I32" s="11">
        <v>9</v>
      </c>
      <c r="J32" s="10">
        <v>10.4651162790698</v>
      </c>
      <c r="K32" s="11">
        <v>19</v>
      </c>
      <c r="L32" s="10">
        <v>22.093023255814</v>
      </c>
      <c r="M32" s="11">
        <v>5</v>
      </c>
      <c r="N32" s="10">
        <v>5.81395348837209</v>
      </c>
      <c r="O32" s="48">
        <f t="shared" si="2"/>
        <v>0.38372093023255816</v>
      </c>
      <c r="P32" s="11">
        <v>4</v>
      </c>
      <c r="Q32" s="10">
        <v>4.6511627906976702</v>
      </c>
      <c r="R32" s="11">
        <v>2</v>
      </c>
      <c r="S32" s="10">
        <v>2.32558139534884</v>
      </c>
      <c r="T32" s="11">
        <v>0</v>
      </c>
      <c r="U32" s="10">
        <v>0</v>
      </c>
      <c r="V32" s="48">
        <f t="shared" si="3"/>
        <v>6.9767441860465115E-2</v>
      </c>
      <c r="W32" s="11">
        <v>0</v>
      </c>
      <c r="X32" s="10">
        <v>0</v>
      </c>
      <c r="Y32" s="11">
        <v>1</v>
      </c>
      <c r="Z32" s="10">
        <v>1.16279069767442</v>
      </c>
      <c r="AA32" s="48">
        <f t="shared" si="4"/>
        <v>1.1627906976744186E-2</v>
      </c>
      <c r="AB32" s="11">
        <v>3</v>
      </c>
      <c r="AC32" s="12">
        <v>3.4883720930232598</v>
      </c>
    </row>
    <row r="33" spans="1:29" x14ac:dyDescent="0.25">
      <c r="A33" s="8" t="s">
        <v>79</v>
      </c>
      <c r="B33" s="8" t="s">
        <v>82</v>
      </c>
      <c r="C33" s="38">
        <f t="shared" si="0"/>
        <v>107</v>
      </c>
      <c r="D33" s="16">
        <v>9</v>
      </c>
      <c r="E33" s="10">
        <v>8.4112149532710294</v>
      </c>
      <c r="F33" s="11">
        <v>9</v>
      </c>
      <c r="G33" s="10">
        <v>8.4112149532710294</v>
      </c>
      <c r="H33" s="48">
        <f t="shared" si="5"/>
        <v>0.16822429906542055</v>
      </c>
      <c r="I33" s="11">
        <v>11</v>
      </c>
      <c r="J33" s="10">
        <v>10.2803738317757</v>
      </c>
      <c r="K33" s="11">
        <v>24</v>
      </c>
      <c r="L33" s="10">
        <v>22.429906542056099</v>
      </c>
      <c r="M33" s="11">
        <v>12</v>
      </c>
      <c r="N33" s="10">
        <v>11.214953271028</v>
      </c>
      <c r="O33" s="48">
        <f t="shared" si="2"/>
        <v>0.43925233644859812</v>
      </c>
      <c r="P33" s="11">
        <v>8</v>
      </c>
      <c r="Q33" s="10">
        <v>7.4766355140186898</v>
      </c>
      <c r="R33" s="11">
        <v>10</v>
      </c>
      <c r="S33" s="10">
        <v>9.3457943925233593</v>
      </c>
      <c r="T33" s="11">
        <v>1</v>
      </c>
      <c r="U33" s="10">
        <v>0.934579439252336</v>
      </c>
      <c r="V33" s="48">
        <f t="shared" si="3"/>
        <v>0.17757009345794392</v>
      </c>
      <c r="W33" s="11">
        <v>0</v>
      </c>
      <c r="X33" s="10">
        <v>0</v>
      </c>
      <c r="Y33" s="11">
        <v>1</v>
      </c>
      <c r="Z33" s="10">
        <v>0.934579439252336</v>
      </c>
      <c r="AA33" s="48">
        <f t="shared" si="4"/>
        <v>9.3457943925233638E-3</v>
      </c>
      <c r="AB33" s="11">
        <v>22</v>
      </c>
      <c r="AC33" s="12">
        <v>20.5607476635514</v>
      </c>
    </row>
    <row r="34" spans="1:29" x14ac:dyDescent="0.25">
      <c r="A34" s="8"/>
      <c r="B34" s="8" t="s">
        <v>104</v>
      </c>
      <c r="C34" s="38">
        <f t="shared" si="0"/>
        <v>685</v>
      </c>
      <c r="D34" s="9">
        <v>269</v>
      </c>
      <c r="E34" s="10">
        <v>39.270072992700698</v>
      </c>
      <c r="F34" s="11">
        <v>114</v>
      </c>
      <c r="G34" s="10">
        <v>16.6423357664234</v>
      </c>
      <c r="H34" s="48">
        <f t="shared" si="5"/>
        <v>0.55912408759124088</v>
      </c>
      <c r="I34" s="11">
        <v>79</v>
      </c>
      <c r="J34" s="10">
        <v>11.5328467153285</v>
      </c>
      <c r="K34" s="11">
        <v>71</v>
      </c>
      <c r="L34" s="10">
        <v>10.3649635036496</v>
      </c>
      <c r="M34" s="11">
        <v>55</v>
      </c>
      <c r="N34" s="10">
        <v>8.0291970802919703</v>
      </c>
      <c r="O34" s="48">
        <f t="shared" si="2"/>
        <v>0.29927007299270075</v>
      </c>
      <c r="P34" s="11">
        <v>16</v>
      </c>
      <c r="Q34" s="10">
        <v>2.33576642335766</v>
      </c>
      <c r="R34" s="11">
        <v>18</v>
      </c>
      <c r="S34" s="10">
        <v>2.6277372262773699</v>
      </c>
      <c r="T34" s="11">
        <v>15</v>
      </c>
      <c r="U34" s="10">
        <v>2.1897810218978102</v>
      </c>
      <c r="V34" s="48">
        <f t="shared" si="3"/>
        <v>7.153284671532846E-2</v>
      </c>
      <c r="W34" s="11">
        <v>4</v>
      </c>
      <c r="X34" s="10">
        <v>0.58394160583941601</v>
      </c>
      <c r="Y34" s="11">
        <v>4</v>
      </c>
      <c r="Z34" s="10">
        <v>0.58394160583941601</v>
      </c>
      <c r="AA34" s="48">
        <f t="shared" si="4"/>
        <v>1.167883211678832E-2</v>
      </c>
      <c r="AB34" s="11">
        <v>40</v>
      </c>
      <c r="AC34" s="12">
        <v>5.8394160583941597</v>
      </c>
    </row>
    <row r="35" spans="1:29" x14ac:dyDescent="0.25">
      <c r="A35" s="8" t="s">
        <v>69</v>
      </c>
      <c r="B35" s="8" t="s">
        <v>69</v>
      </c>
      <c r="C35" s="38">
        <f t="shared" si="0"/>
        <v>398</v>
      </c>
      <c r="D35" s="9">
        <v>113</v>
      </c>
      <c r="E35" s="10">
        <v>28.391959798995</v>
      </c>
      <c r="F35" s="11">
        <v>47</v>
      </c>
      <c r="G35" s="10">
        <v>11.809045226130699</v>
      </c>
      <c r="H35" s="48">
        <f t="shared" si="5"/>
        <v>0.4020100502512563</v>
      </c>
      <c r="I35" s="11">
        <v>52</v>
      </c>
      <c r="J35" s="10">
        <v>13.0653266331658</v>
      </c>
      <c r="K35" s="11">
        <v>53</v>
      </c>
      <c r="L35" s="10">
        <v>13.3165829145729</v>
      </c>
      <c r="M35" s="11">
        <v>36</v>
      </c>
      <c r="N35" s="10">
        <v>9.0452261306532709</v>
      </c>
      <c r="O35" s="48">
        <f t="shared" si="2"/>
        <v>0.35427135678391958</v>
      </c>
      <c r="P35" s="11">
        <v>19</v>
      </c>
      <c r="Q35" s="10">
        <v>4.7738693467336697</v>
      </c>
      <c r="R35" s="11">
        <v>27</v>
      </c>
      <c r="S35" s="10">
        <v>6.78391959798995</v>
      </c>
      <c r="T35" s="11">
        <v>7</v>
      </c>
      <c r="U35" s="10">
        <v>1.7587939698492501</v>
      </c>
      <c r="V35" s="48">
        <f t="shared" si="3"/>
        <v>0.13316582914572864</v>
      </c>
      <c r="W35" s="11">
        <v>2</v>
      </c>
      <c r="X35" s="10">
        <v>0.50251256281406997</v>
      </c>
      <c r="Y35" s="11">
        <v>2</v>
      </c>
      <c r="Z35" s="10">
        <v>0.50251256281406997</v>
      </c>
      <c r="AA35" s="48">
        <f t="shared" si="4"/>
        <v>1.0050251256281407E-2</v>
      </c>
      <c r="AB35" s="11">
        <v>40</v>
      </c>
      <c r="AC35" s="12">
        <v>10.050251256281401</v>
      </c>
    </row>
    <row r="36" spans="1:29" x14ac:dyDescent="0.25">
      <c r="A36" s="8" t="s">
        <v>79</v>
      </c>
      <c r="B36" s="8" t="s">
        <v>83</v>
      </c>
      <c r="C36" s="38">
        <f t="shared" si="0"/>
        <v>98</v>
      </c>
      <c r="D36" s="9">
        <v>38</v>
      </c>
      <c r="E36" s="10">
        <v>38.775510204081598</v>
      </c>
      <c r="F36" s="11">
        <v>15</v>
      </c>
      <c r="G36" s="10">
        <v>15.3061224489796</v>
      </c>
      <c r="H36" s="48">
        <f t="shared" si="5"/>
        <v>0.54081632653061229</v>
      </c>
      <c r="I36" s="11">
        <v>9</v>
      </c>
      <c r="J36" s="10">
        <v>9.1836734693877595</v>
      </c>
      <c r="K36" s="11">
        <v>11</v>
      </c>
      <c r="L36" s="10">
        <v>11.2244897959184</v>
      </c>
      <c r="M36" s="11">
        <v>4</v>
      </c>
      <c r="N36" s="10">
        <v>4.0816326530612201</v>
      </c>
      <c r="O36" s="48">
        <f t="shared" si="2"/>
        <v>0.24489795918367346</v>
      </c>
      <c r="P36" s="11">
        <v>3</v>
      </c>
      <c r="Q36" s="10">
        <v>3.06122448979592</v>
      </c>
      <c r="R36" s="11">
        <v>5</v>
      </c>
      <c r="S36" s="10">
        <v>5.1020408163265296</v>
      </c>
      <c r="T36" s="11">
        <v>2</v>
      </c>
      <c r="U36" s="10">
        <v>2.0408163265306101</v>
      </c>
      <c r="V36" s="48">
        <f t="shared" si="3"/>
        <v>0.10204081632653061</v>
      </c>
      <c r="W36" s="11">
        <v>2</v>
      </c>
      <c r="X36" s="10">
        <v>2.0408163265306101</v>
      </c>
      <c r="Y36" s="11">
        <v>0</v>
      </c>
      <c r="Z36" s="10">
        <v>0</v>
      </c>
      <c r="AA36" s="48">
        <f t="shared" si="4"/>
        <v>2.0408163265306121E-2</v>
      </c>
      <c r="AB36" s="11">
        <v>9</v>
      </c>
      <c r="AC36" s="12">
        <v>9.1836734693877595</v>
      </c>
    </row>
    <row r="37" spans="1:29" x14ac:dyDescent="0.25">
      <c r="A37" s="8" t="s">
        <v>69</v>
      </c>
      <c r="B37" s="8" t="s">
        <v>70</v>
      </c>
      <c r="C37" s="38">
        <f t="shared" si="0"/>
        <v>62</v>
      </c>
      <c r="D37" s="9">
        <v>7</v>
      </c>
      <c r="E37" s="10">
        <v>11.290322580645199</v>
      </c>
      <c r="F37" s="11">
        <v>14</v>
      </c>
      <c r="G37" s="10">
        <v>22.580645161290299</v>
      </c>
      <c r="H37" s="48">
        <f t="shared" si="5"/>
        <v>0.33870967741935482</v>
      </c>
      <c r="I37" s="11">
        <v>14</v>
      </c>
      <c r="J37" s="10">
        <v>22.580645161290299</v>
      </c>
      <c r="K37" s="11">
        <v>10</v>
      </c>
      <c r="L37" s="10">
        <v>16.129032258064498</v>
      </c>
      <c r="M37" s="11">
        <v>5</v>
      </c>
      <c r="N37" s="10">
        <v>8.0645161290322598</v>
      </c>
      <c r="O37" s="48">
        <f t="shared" si="2"/>
        <v>0.46774193548387094</v>
      </c>
      <c r="P37" s="11">
        <v>6</v>
      </c>
      <c r="Q37" s="10">
        <v>9.67741935483871</v>
      </c>
      <c r="R37" s="11">
        <v>3</v>
      </c>
      <c r="S37" s="10">
        <v>4.8387096774193497</v>
      </c>
      <c r="T37" s="11">
        <v>2</v>
      </c>
      <c r="U37" s="10">
        <v>3.2258064516128999</v>
      </c>
      <c r="V37" s="48">
        <f t="shared" si="3"/>
        <v>0.17741935483870969</v>
      </c>
      <c r="W37" s="11">
        <v>0</v>
      </c>
      <c r="X37" s="10">
        <v>0</v>
      </c>
      <c r="Y37" s="11">
        <v>0</v>
      </c>
      <c r="Z37" s="10">
        <v>0</v>
      </c>
      <c r="AA37" s="48">
        <f t="shared" si="4"/>
        <v>0</v>
      </c>
      <c r="AB37" s="11">
        <v>1</v>
      </c>
      <c r="AC37" s="12">
        <v>1.61290322580645</v>
      </c>
    </row>
    <row r="38" spans="1:29" x14ac:dyDescent="0.25">
      <c r="A38" s="8" t="s">
        <v>49</v>
      </c>
      <c r="B38" s="8" t="s">
        <v>52</v>
      </c>
      <c r="C38" s="38">
        <f t="shared" si="0"/>
        <v>18</v>
      </c>
      <c r="D38" s="9">
        <v>7</v>
      </c>
      <c r="E38" s="10">
        <v>38.8888888888889</v>
      </c>
      <c r="F38" s="11">
        <v>3</v>
      </c>
      <c r="G38" s="10">
        <v>16.6666666666667</v>
      </c>
      <c r="H38" s="48">
        <f t="shared" si="5"/>
        <v>0.55555555555555558</v>
      </c>
      <c r="I38" s="11">
        <v>1</v>
      </c>
      <c r="J38" s="10">
        <v>5.5555555555555598</v>
      </c>
      <c r="K38" s="11">
        <v>0</v>
      </c>
      <c r="L38" s="10">
        <v>0</v>
      </c>
      <c r="M38" s="11">
        <v>1</v>
      </c>
      <c r="N38" s="10">
        <v>5.5555555555555598</v>
      </c>
      <c r="O38" s="48">
        <f t="shared" si="2"/>
        <v>0.1111111111111111</v>
      </c>
      <c r="P38" s="11">
        <v>1</v>
      </c>
      <c r="Q38" s="10">
        <v>5.5555555555555598</v>
      </c>
      <c r="R38" s="11">
        <v>1</v>
      </c>
      <c r="S38" s="10">
        <v>5.5555555555555598</v>
      </c>
      <c r="T38" s="11">
        <v>3</v>
      </c>
      <c r="U38" s="10">
        <v>16.6666666666667</v>
      </c>
      <c r="V38" s="48">
        <f t="shared" si="3"/>
        <v>0.27777777777777779</v>
      </c>
      <c r="W38" s="11">
        <v>0</v>
      </c>
      <c r="X38" s="10">
        <v>0</v>
      </c>
      <c r="Y38" s="11">
        <v>0</v>
      </c>
      <c r="Z38" s="10">
        <v>0</v>
      </c>
      <c r="AA38" s="48">
        <f t="shared" si="4"/>
        <v>0</v>
      </c>
      <c r="AB38" s="11">
        <v>1</v>
      </c>
      <c r="AC38" s="12">
        <v>5.5555555555555598</v>
      </c>
    </row>
    <row r="39" spans="1:29" x14ac:dyDescent="0.25">
      <c r="A39" s="8" t="s">
        <v>71</v>
      </c>
      <c r="B39" s="8" t="s">
        <v>72</v>
      </c>
      <c r="C39" s="38">
        <f t="shared" si="0"/>
        <v>45</v>
      </c>
      <c r="D39" s="16">
        <v>28</v>
      </c>
      <c r="E39" s="10">
        <v>62.2222222222222</v>
      </c>
      <c r="F39" s="11">
        <v>5</v>
      </c>
      <c r="G39" s="10">
        <v>11.1111111111111</v>
      </c>
      <c r="H39" s="48">
        <f t="shared" si="5"/>
        <v>0.73333333333333328</v>
      </c>
      <c r="I39" s="11">
        <v>2</v>
      </c>
      <c r="J39" s="10">
        <v>4.4444444444444402</v>
      </c>
      <c r="K39" s="11">
        <v>6</v>
      </c>
      <c r="L39" s="10">
        <v>13.3333333333333</v>
      </c>
      <c r="M39" s="11">
        <v>0</v>
      </c>
      <c r="N39" s="10">
        <v>0</v>
      </c>
      <c r="O39" s="48">
        <f t="shared" si="2"/>
        <v>0.17777777777777778</v>
      </c>
      <c r="P39" s="11">
        <v>0</v>
      </c>
      <c r="Q39" s="10">
        <v>0</v>
      </c>
      <c r="R39" s="11">
        <v>4</v>
      </c>
      <c r="S39" s="10">
        <v>8.8888888888888893</v>
      </c>
      <c r="T39" s="11">
        <v>0</v>
      </c>
      <c r="U39" s="10">
        <v>0</v>
      </c>
      <c r="V39" s="48">
        <f t="shared" si="3"/>
        <v>8.8888888888888892E-2</v>
      </c>
      <c r="W39" s="11">
        <v>0</v>
      </c>
      <c r="X39" s="10">
        <v>0</v>
      </c>
      <c r="Y39" s="11">
        <v>0</v>
      </c>
      <c r="Z39" s="10">
        <v>0</v>
      </c>
      <c r="AA39" s="48">
        <f t="shared" si="4"/>
        <v>0</v>
      </c>
      <c r="AB39" s="11">
        <v>0</v>
      </c>
      <c r="AC39" s="12">
        <v>0</v>
      </c>
    </row>
    <row r="40" spans="1:29" x14ac:dyDescent="0.25">
      <c r="A40" s="8" t="s">
        <v>73</v>
      </c>
      <c r="B40" s="8" t="s">
        <v>74</v>
      </c>
      <c r="C40" s="38">
        <f t="shared" si="0"/>
        <v>332</v>
      </c>
      <c r="D40" s="9">
        <v>94</v>
      </c>
      <c r="E40" s="10">
        <v>28.3132530120482</v>
      </c>
      <c r="F40" s="11">
        <v>54</v>
      </c>
      <c r="G40" s="10">
        <v>16.265060240963901</v>
      </c>
      <c r="H40" s="48">
        <f t="shared" si="5"/>
        <v>0.44578313253012047</v>
      </c>
      <c r="I40" s="11">
        <v>66</v>
      </c>
      <c r="J40" s="10">
        <v>19.879518072289201</v>
      </c>
      <c r="K40" s="11">
        <v>62</v>
      </c>
      <c r="L40" s="10">
        <v>18.674698795180699</v>
      </c>
      <c r="M40" s="11">
        <v>27</v>
      </c>
      <c r="N40" s="10">
        <v>8.1325301204819294</v>
      </c>
      <c r="O40" s="48">
        <f t="shared" ref="O40:O68" si="6">((I40+K40+M40)/C40)</f>
        <v>0.46686746987951805</v>
      </c>
      <c r="P40" s="11">
        <v>7</v>
      </c>
      <c r="Q40" s="10">
        <v>2.1084337349397599</v>
      </c>
      <c r="R40" s="11">
        <v>10</v>
      </c>
      <c r="S40" s="10">
        <v>3.01204819277108</v>
      </c>
      <c r="T40" s="11">
        <v>2</v>
      </c>
      <c r="U40" s="10">
        <v>0.60240963855421703</v>
      </c>
      <c r="V40" s="48">
        <f t="shared" ref="V40:V68" si="7">((P40+R40+T40)/C40)</f>
        <v>5.7228915662650599E-2</v>
      </c>
      <c r="W40" s="11">
        <v>2</v>
      </c>
      <c r="X40" s="10">
        <v>0.60240963855421703</v>
      </c>
      <c r="Y40" s="11">
        <v>1</v>
      </c>
      <c r="Z40" s="10">
        <v>0.30120481927710802</v>
      </c>
      <c r="AA40" s="48">
        <f t="shared" ref="AA40:AA68" si="8">((W40+Y40)/C40)</f>
        <v>9.0361445783132526E-3</v>
      </c>
      <c r="AB40" s="11">
        <v>7</v>
      </c>
      <c r="AC40" s="12">
        <v>2.1084337349397599</v>
      </c>
    </row>
    <row r="41" spans="1:29" x14ac:dyDescent="0.25">
      <c r="A41" s="8" t="s">
        <v>75</v>
      </c>
      <c r="B41" s="8" t="s">
        <v>77</v>
      </c>
      <c r="C41" s="38">
        <f t="shared" si="0"/>
        <v>615</v>
      </c>
      <c r="D41" s="9">
        <v>68</v>
      </c>
      <c r="E41" s="10">
        <v>11.0569105691057</v>
      </c>
      <c r="F41" s="11">
        <v>89</v>
      </c>
      <c r="G41" s="10">
        <v>14.4715447154472</v>
      </c>
      <c r="H41" s="48">
        <f t="shared" si="5"/>
        <v>0.25528455284552848</v>
      </c>
      <c r="I41" s="11">
        <v>65</v>
      </c>
      <c r="J41" s="10">
        <v>10.569105691056899</v>
      </c>
      <c r="K41" s="11">
        <v>137</v>
      </c>
      <c r="L41" s="10">
        <v>22.2764227642276</v>
      </c>
      <c r="M41" s="11">
        <v>81</v>
      </c>
      <c r="N41" s="10">
        <v>13.170731707317101</v>
      </c>
      <c r="O41" s="48">
        <f t="shared" si="6"/>
        <v>0.46016260162601624</v>
      </c>
      <c r="P41" s="11">
        <v>37</v>
      </c>
      <c r="Q41" s="10">
        <v>6.0162601626016299</v>
      </c>
      <c r="R41" s="11">
        <v>37</v>
      </c>
      <c r="S41" s="10">
        <v>6.0162601626016299</v>
      </c>
      <c r="T41" s="11">
        <v>19</v>
      </c>
      <c r="U41" s="10">
        <v>3.0894308943089399</v>
      </c>
      <c r="V41" s="48">
        <f t="shared" si="7"/>
        <v>0.15121951219512195</v>
      </c>
      <c r="W41" s="11">
        <v>5</v>
      </c>
      <c r="X41" s="10">
        <v>0.81300813008130102</v>
      </c>
      <c r="Y41" s="11">
        <v>6</v>
      </c>
      <c r="Z41" s="10">
        <v>0.97560975609756095</v>
      </c>
      <c r="AA41" s="48">
        <f t="shared" si="8"/>
        <v>1.7886178861788619E-2</v>
      </c>
      <c r="AB41" s="11">
        <v>71</v>
      </c>
      <c r="AC41" s="12">
        <v>11.5447154471545</v>
      </c>
    </row>
    <row r="42" spans="1:29" x14ac:dyDescent="0.25">
      <c r="A42" s="8"/>
      <c r="B42" s="8" t="s">
        <v>105</v>
      </c>
      <c r="C42" s="38">
        <f t="shared" si="0"/>
        <v>55</v>
      </c>
      <c r="D42" s="9">
        <v>54</v>
      </c>
      <c r="E42" s="10">
        <v>98.181818181818201</v>
      </c>
      <c r="F42" s="11">
        <v>0</v>
      </c>
      <c r="G42" s="10">
        <v>0</v>
      </c>
      <c r="H42" s="48">
        <f t="shared" si="5"/>
        <v>0.98181818181818181</v>
      </c>
      <c r="I42" s="11">
        <v>0</v>
      </c>
      <c r="J42" s="10">
        <v>0</v>
      </c>
      <c r="K42" s="11">
        <v>1</v>
      </c>
      <c r="L42" s="10">
        <v>1.8181818181818199</v>
      </c>
      <c r="M42" s="11">
        <v>0</v>
      </c>
      <c r="N42" s="10">
        <v>0</v>
      </c>
      <c r="O42" s="48">
        <f t="shared" si="6"/>
        <v>1.8181818181818181E-2</v>
      </c>
      <c r="P42" s="11">
        <v>0</v>
      </c>
      <c r="Q42" s="10">
        <v>0</v>
      </c>
      <c r="R42" s="11">
        <v>0</v>
      </c>
      <c r="S42" s="10">
        <v>0</v>
      </c>
      <c r="T42" s="11">
        <v>0</v>
      </c>
      <c r="U42" s="10">
        <v>0</v>
      </c>
      <c r="V42" s="48">
        <f t="shared" si="7"/>
        <v>0</v>
      </c>
      <c r="W42" s="11">
        <v>0</v>
      </c>
      <c r="X42" s="10">
        <v>0</v>
      </c>
      <c r="Y42" s="11">
        <v>0</v>
      </c>
      <c r="Z42" s="10">
        <v>0</v>
      </c>
      <c r="AA42" s="48">
        <f t="shared" si="8"/>
        <v>0</v>
      </c>
      <c r="AB42" s="11">
        <v>0</v>
      </c>
      <c r="AC42" s="12">
        <v>0</v>
      </c>
    </row>
    <row r="43" spans="1:29" x14ac:dyDescent="0.25">
      <c r="A43" s="8"/>
      <c r="B43" s="8" t="s">
        <v>106</v>
      </c>
      <c r="C43" s="38">
        <f t="shared" si="0"/>
        <v>115</v>
      </c>
      <c r="D43" s="9">
        <v>68</v>
      </c>
      <c r="E43" s="10">
        <v>59.130434782608702</v>
      </c>
      <c r="F43" s="11">
        <v>22</v>
      </c>
      <c r="G43" s="10">
        <v>19.130434782608699</v>
      </c>
      <c r="H43" s="48">
        <f t="shared" si="5"/>
        <v>0.78260869565217395</v>
      </c>
      <c r="I43" s="11">
        <v>8</v>
      </c>
      <c r="J43" s="10">
        <v>6.9565217391304301</v>
      </c>
      <c r="K43" s="11">
        <v>5</v>
      </c>
      <c r="L43" s="10">
        <v>4.3478260869565197</v>
      </c>
      <c r="M43" s="11">
        <v>1</v>
      </c>
      <c r="N43" s="10">
        <v>0.86956521739130399</v>
      </c>
      <c r="O43" s="48">
        <f t="shared" si="6"/>
        <v>0.12173913043478261</v>
      </c>
      <c r="P43" s="11">
        <v>1</v>
      </c>
      <c r="Q43" s="10">
        <v>0.86956521739130399</v>
      </c>
      <c r="R43" s="11">
        <v>1</v>
      </c>
      <c r="S43" s="10">
        <v>0.86956521739130399</v>
      </c>
      <c r="T43" s="11">
        <v>2</v>
      </c>
      <c r="U43" s="10">
        <v>1.73913043478261</v>
      </c>
      <c r="V43" s="48">
        <f t="shared" si="7"/>
        <v>3.4782608695652174E-2</v>
      </c>
      <c r="W43" s="11">
        <v>0</v>
      </c>
      <c r="X43" s="10">
        <v>0</v>
      </c>
      <c r="Y43" s="11">
        <v>0</v>
      </c>
      <c r="Z43" s="10">
        <v>0</v>
      </c>
      <c r="AA43" s="48">
        <f t="shared" si="8"/>
        <v>0</v>
      </c>
      <c r="AB43" s="11">
        <v>7</v>
      </c>
      <c r="AC43" s="12">
        <v>6.0869565217391299</v>
      </c>
    </row>
    <row r="44" spans="1:29" x14ac:dyDescent="0.25">
      <c r="A44" s="8" t="s">
        <v>94</v>
      </c>
      <c r="B44" s="8" t="s">
        <v>95</v>
      </c>
      <c r="C44" s="38">
        <v>4</v>
      </c>
      <c r="D44" s="16">
        <v>3</v>
      </c>
      <c r="E44" s="10">
        <v>50</v>
      </c>
      <c r="F44" s="11">
        <v>1</v>
      </c>
      <c r="G44" s="10">
        <v>16.6666666666667</v>
      </c>
      <c r="H44" s="48">
        <f t="shared" si="5"/>
        <v>1</v>
      </c>
      <c r="I44" s="11">
        <v>1</v>
      </c>
      <c r="J44" s="10">
        <v>16.6666666666667</v>
      </c>
      <c r="K44" s="11">
        <v>1</v>
      </c>
      <c r="L44" s="10">
        <v>16.6666666666667</v>
      </c>
      <c r="M44" s="11">
        <v>0</v>
      </c>
      <c r="N44" s="10">
        <v>0</v>
      </c>
      <c r="O44" s="48">
        <f t="shared" si="6"/>
        <v>0.5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48">
        <f t="shared" si="7"/>
        <v>0</v>
      </c>
      <c r="W44" s="11">
        <v>0</v>
      </c>
      <c r="X44" s="10">
        <v>0</v>
      </c>
      <c r="Y44" s="11">
        <v>0</v>
      </c>
      <c r="Z44" s="10">
        <v>0</v>
      </c>
      <c r="AA44" s="48">
        <f t="shared" si="8"/>
        <v>0</v>
      </c>
      <c r="AB44" s="11">
        <v>0</v>
      </c>
      <c r="AC44" s="12">
        <v>0</v>
      </c>
    </row>
    <row r="45" spans="1:29" x14ac:dyDescent="0.25">
      <c r="A45" s="8" t="s">
        <v>79</v>
      </c>
      <c r="B45" s="8" t="s">
        <v>84</v>
      </c>
      <c r="C45" s="38">
        <f t="shared" ref="C45:C68" si="9">D45+F45+I45+K45+M45+P45+R45+T45+W45+Y45+AB45</f>
        <v>37</v>
      </c>
      <c r="D45" s="9">
        <v>10</v>
      </c>
      <c r="E45" s="10">
        <v>27.027027027027</v>
      </c>
      <c r="F45" s="11">
        <v>6</v>
      </c>
      <c r="G45" s="10">
        <v>16.2162162162162</v>
      </c>
      <c r="H45" s="48">
        <f t="shared" si="5"/>
        <v>0.43243243243243246</v>
      </c>
      <c r="I45" s="11">
        <v>8</v>
      </c>
      <c r="J45" s="10">
        <v>21.6216216216216</v>
      </c>
      <c r="K45" s="11">
        <v>2</v>
      </c>
      <c r="L45" s="10">
        <v>5.4054054054054097</v>
      </c>
      <c r="M45" s="11">
        <v>7</v>
      </c>
      <c r="N45" s="10">
        <v>18.918918918918902</v>
      </c>
      <c r="O45" s="48">
        <f t="shared" si="6"/>
        <v>0.45945945945945948</v>
      </c>
      <c r="P45" s="11">
        <v>0</v>
      </c>
      <c r="Q45" s="10">
        <v>0</v>
      </c>
      <c r="R45" s="11">
        <v>1</v>
      </c>
      <c r="S45" s="10">
        <v>2.7027027027027</v>
      </c>
      <c r="T45" s="11">
        <v>0</v>
      </c>
      <c r="U45" s="10">
        <v>0</v>
      </c>
      <c r="V45" s="48">
        <f t="shared" si="7"/>
        <v>2.7027027027027029E-2</v>
      </c>
      <c r="W45" s="11">
        <v>0</v>
      </c>
      <c r="X45" s="10">
        <v>0</v>
      </c>
      <c r="Y45" s="11">
        <v>0</v>
      </c>
      <c r="Z45" s="10">
        <v>0</v>
      </c>
      <c r="AA45" s="48">
        <f t="shared" si="8"/>
        <v>0</v>
      </c>
      <c r="AB45" s="11">
        <v>3</v>
      </c>
      <c r="AC45" s="12">
        <v>8.1081081081081106</v>
      </c>
    </row>
    <row r="46" spans="1:29" x14ac:dyDescent="0.25">
      <c r="A46" s="8" t="s">
        <v>49</v>
      </c>
      <c r="B46" s="8" t="s">
        <v>53</v>
      </c>
      <c r="C46" s="38">
        <f t="shared" si="9"/>
        <v>85</v>
      </c>
      <c r="D46" s="9">
        <v>23</v>
      </c>
      <c r="E46" s="10">
        <v>27.0588235294118</v>
      </c>
      <c r="F46" s="11">
        <v>8</v>
      </c>
      <c r="G46" s="10">
        <v>9.4117647058823497</v>
      </c>
      <c r="H46" s="48">
        <f t="shared" si="5"/>
        <v>0.36470588235294116</v>
      </c>
      <c r="I46" s="11">
        <v>13</v>
      </c>
      <c r="J46" s="10">
        <v>15.294117647058799</v>
      </c>
      <c r="K46" s="11">
        <v>12</v>
      </c>
      <c r="L46" s="10">
        <v>14.117647058823501</v>
      </c>
      <c r="M46" s="11">
        <v>9</v>
      </c>
      <c r="N46" s="10">
        <v>10.588235294117601</v>
      </c>
      <c r="O46" s="48">
        <f t="shared" si="6"/>
        <v>0.4</v>
      </c>
      <c r="P46" s="11">
        <v>9</v>
      </c>
      <c r="Q46" s="10">
        <v>10.588235294117601</v>
      </c>
      <c r="R46" s="11">
        <v>4</v>
      </c>
      <c r="S46" s="10">
        <v>4.7058823529411802</v>
      </c>
      <c r="T46" s="11">
        <v>1</v>
      </c>
      <c r="U46" s="10">
        <v>1.1764705882352899</v>
      </c>
      <c r="V46" s="48">
        <f t="shared" si="7"/>
        <v>0.16470588235294117</v>
      </c>
      <c r="W46" s="11">
        <v>0</v>
      </c>
      <c r="X46" s="10">
        <v>0</v>
      </c>
      <c r="Y46" s="11">
        <v>3</v>
      </c>
      <c r="Z46" s="10">
        <v>3.52941176470588</v>
      </c>
      <c r="AA46" s="48">
        <f t="shared" si="8"/>
        <v>3.5294117647058823E-2</v>
      </c>
      <c r="AB46" s="11">
        <v>3</v>
      </c>
      <c r="AC46" s="12">
        <v>3.52941176470588</v>
      </c>
    </row>
    <row r="47" spans="1:29" x14ac:dyDescent="0.25">
      <c r="A47" s="8" t="s">
        <v>60</v>
      </c>
      <c r="B47" s="8" t="s">
        <v>64</v>
      </c>
      <c r="C47" s="38">
        <f t="shared" si="9"/>
        <v>202</v>
      </c>
      <c r="D47" s="16">
        <v>118</v>
      </c>
      <c r="E47" s="10">
        <v>58.4158415841584</v>
      </c>
      <c r="F47" s="11">
        <v>36</v>
      </c>
      <c r="G47" s="10">
        <v>17.821782178217799</v>
      </c>
      <c r="H47" s="48">
        <f t="shared" si="5"/>
        <v>0.76237623762376239</v>
      </c>
      <c r="I47" s="11">
        <v>21</v>
      </c>
      <c r="J47" s="10">
        <v>10.3960396039604</v>
      </c>
      <c r="K47" s="11">
        <v>11</v>
      </c>
      <c r="L47" s="10">
        <v>5.4455445544554504</v>
      </c>
      <c r="M47" s="11">
        <v>2</v>
      </c>
      <c r="N47" s="10">
        <v>0.99009900990098998</v>
      </c>
      <c r="O47" s="48">
        <f t="shared" si="6"/>
        <v>0.16831683168316833</v>
      </c>
      <c r="P47" s="11">
        <v>4</v>
      </c>
      <c r="Q47" s="10">
        <v>1.98019801980198</v>
      </c>
      <c r="R47" s="11">
        <v>0</v>
      </c>
      <c r="S47" s="10">
        <v>0</v>
      </c>
      <c r="T47" s="11">
        <v>0</v>
      </c>
      <c r="U47" s="10">
        <v>0</v>
      </c>
      <c r="V47" s="48">
        <f t="shared" si="7"/>
        <v>1.9801980198019802E-2</v>
      </c>
      <c r="W47" s="11">
        <v>1</v>
      </c>
      <c r="X47" s="10">
        <v>0.49504950495049499</v>
      </c>
      <c r="Y47" s="11">
        <v>0</v>
      </c>
      <c r="Z47" s="10">
        <v>0</v>
      </c>
      <c r="AA47" s="48">
        <f t="shared" si="8"/>
        <v>4.9504950495049506E-3</v>
      </c>
      <c r="AB47" s="11">
        <v>9</v>
      </c>
      <c r="AC47" s="12">
        <v>4.4554455445544496</v>
      </c>
    </row>
    <row r="48" spans="1:29" x14ac:dyDescent="0.25">
      <c r="A48" s="8" t="s">
        <v>32</v>
      </c>
      <c r="B48" s="8" t="s">
        <v>33</v>
      </c>
      <c r="C48" s="38">
        <f t="shared" si="9"/>
        <v>18</v>
      </c>
      <c r="D48" s="9">
        <v>5</v>
      </c>
      <c r="E48" s="10">
        <v>27.7777777777778</v>
      </c>
      <c r="F48" s="11">
        <v>2</v>
      </c>
      <c r="G48" s="10">
        <v>11.1111111111111</v>
      </c>
      <c r="H48" s="48">
        <f t="shared" si="5"/>
        <v>0.3888888888888889</v>
      </c>
      <c r="I48" s="11">
        <v>3</v>
      </c>
      <c r="J48" s="10">
        <v>16.6666666666667</v>
      </c>
      <c r="K48" s="11">
        <v>3</v>
      </c>
      <c r="L48" s="10">
        <v>16.6666666666667</v>
      </c>
      <c r="M48" s="11">
        <v>2</v>
      </c>
      <c r="N48" s="10">
        <v>11.1111111111111</v>
      </c>
      <c r="O48" s="48">
        <f t="shared" si="6"/>
        <v>0.44444444444444442</v>
      </c>
      <c r="P48" s="11">
        <v>0</v>
      </c>
      <c r="Q48" s="10">
        <v>0</v>
      </c>
      <c r="R48" s="11">
        <v>1</v>
      </c>
      <c r="S48" s="10">
        <v>5.5555555555555598</v>
      </c>
      <c r="T48" s="11">
        <v>0</v>
      </c>
      <c r="U48" s="10">
        <v>0</v>
      </c>
      <c r="V48" s="48">
        <f t="shared" si="7"/>
        <v>5.5555555555555552E-2</v>
      </c>
      <c r="W48" s="11">
        <v>0</v>
      </c>
      <c r="X48" s="10">
        <v>0</v>
      </c>
      <c r="Y48" s="11">
        <v>0</v>
      </c>
      <c r="Z48" s="10">
        <v>0</v>
      </c>
      <c r="AA48" s="48">
        <f t="shared" si="8"/>
        <v>0</v>
      </c>
      <c r="AB48" s="11">
        <v>2</v>
      </c>
      <c r="AC48" s="12">
        <v>11.1111111111111</v>
      </c>
    </row>
    <row r="49" spans="1:29" x14ac:dyDescent="0.25">
      <c r="A49" s="8" t="s">
        <v>78</v>
      </c>
      <c r="B49" s="8" t="s">
        <v>78</v>
      </c>
      <c r="C49" s="38">
        <f t="shared" si="9"/>
        <v>468</v>
      </c>
      <c r="D49" s="18">
        <v>185</v>
      </c>
      <c r="E49" s="13">
        <v>39.5299145299145</v>
      </c>
      <c r="F49" s="38">
        <v>55</v>
      </c>
      <c r="G49" s="10">
        <v>11.752136752136799</v>
      </c>
      <c r="H49" s="48">
        <f t="shared" ref="H49:H68" si="10">((D49+F49)/C49)</f>
        <v>0.51282051282051277</v>
      </c>
      <c r="I49" s="15">
        <v>53</v>
      </c>
      <c r="J49" s="10">
        <v>11.324786324786301</v>
      </c>
      <c r="K49" s="15">
        <v>44</v>
      </c>
      <c r="L49" s="10">
        <v>9.4017094017094003</v>
      </c>
      <c r="M49" s="15">
        <v>29</v>
      </c>
      <c r="N49" s="10">
        <v>6.1965811965812003</v>
      </c>
      <c r="O49" s="48">
        <f t="shared" si="6"/>
        <v>0.26923076923076922</v>
      </c>
      <c r="P49" s="15">
        <v>24</v>
      </c>
      <c r="Q49" s="10">
        <v>5.1282051282051304</v>
      </c>
      <c r="R49" s="15">
        <v>22</v>
      </c>
      <c r="S49" s="10">
        <v>4.7008547008547001</v>
      </c>
      <c r="T49" s="15">
        <v>5</v>
      </c>
      <c r="U49" s="10">
        <v>1.0683760683760699</v>
      </c>
      <c r="V49" s="48">
        <f t="shared" si="7"/>
        <v>0.10897435897435898</v>
      </c>
      <c r="W49" s="15">
        <v>5</v>
      </c>
      <c r="X49" s="10">
        <v>1.0683760683760699</v>
      </c>
      <c r="Y49" s="15">
        <v>7</v>
      </c>
      <c r="Z49" s="10">
        <v>1.4957264957265</v>
      </c>
      <c r="AA49" s="48">
        <f t="shared" si="8"/>
        <v>2.564102564102564E-2</v>
      </c>
      <c r="AB49" s="15">
        <v>39</v>
      </c>
      <c r="AC49" s="12">
        <v>8.3333333333333304</v>
      </c>
    </row>
    <row r="50" spans="1:29" x14ac:dyDescent="0.25">
      <c r="A50" s="8" t="s">
        <v>39</v>
      </c>
      <c r="B50" s="8" t="s">
        <v>45</v>
      </c>
      <c r="C50" s="38">
        <f t="shared" si="9"/>
        <v>275</v>
      </c>
      <c r="D50" s="9">
        <v>104</v>
      </c>
      <c r="E50" s="10">
        <v>37.818181818181799</v>
      </c>
      <c r="F50" s="11">
        <v>53</v>
      </c>
      <c r="G50" s="10">
        <v>19.272727272727298</v>
      </c>
      <c r="H50" s="48">
        <f t="shared" si="10"/>
        <v>0.57090909090909092</v>
      </c>
      <c r="I50" s="11">
        <v>44</v>
      </c>
      <c r="J50" s="10">
        <v>16</v>
      </c>
      <c r="K50" s="11">
        <v>29</v>
      </c>
      <c r="L50" s="10">
        <v>10.545454545454501</v>
      </c>
      <c r="M50" s="11">
        <v>21</v>
      </c>
      <c r="N50" s="10">
        <v>7.6363636363636402</v>
      </c>
      <c r="O50" s="48">
        <f t="shared" si="6"/>
        <v>0.3418181818181818</v>
      </c>
      <c r="P50" s="11">
        <v>11</v>
      </c>
      <c r="Q50" s="10">
        <v>4</v>
      </c>
      <c r="R50" s="11">
        <v>8</v>
      </c>
      <c r="S50" s="10">
        <v>2.9090909090909101</v>
      </c>
      <c r="T50" s="11">
        <v>0</v>
      </c>
      <c r="U50" s="10">
        <v>0</v>
      </c>
      <c r="V50" s="48">
        <f t="shared" si="7"/>
        <v>6.9090909090909092E-2</v>
      </c>
      <c r="W50" s="11">
        <v>0</v>
      </c>
      <c r="X50" s="10">
        <v>0</v>
      </c>
      <c r="Y50" s="11">
        <v>0</v>
      </c>
      <c r="Z50" s="10">
        <v>0</v>
      </c>
      <c r="AA50" s="48">
        <f t="shared" si="8"/>
        <v>0</v>
      </c>
      <c r="AB50" s="11">
        <v>5</v>
      </c>
      <c r="AC50" s="50">
        <v>1.8181818181818199</v>
      </c>
    </row>
    <row r="51" spans="1:29" x14ac:dyDescent="0.25">
      <c r="A51" s="8" t="s">
        <v>39</v>
      </c>
      <c r="B51" s="8" t="s">
        <v>46</v>
      </c>
      <c r="C51" s="38">
        <f t="shared" si="9"/>
        <v>137</v>
      </c>
      <c r="D51" s="16">
        <v>43</v>
      </c>
      <c r="E51" s="10">
        <v>31.3868613138686</v>
      </c>
      <c r="F51" s="11">
        <v>35</v>
      </c>
      <c r="G51" s="10">
        <v>25.5474452554745</v>
      </c>
      <c r="H51" s="48">
        <f t="shared" si="10"/>
        <v>0.56934306569343063</v>
      </c>
      <c r="I51" s="11">
        <v>18</v>
      </c>
      <c r="J51" s="10">
        <v>13.138686131386899</v>
      </c>
      <c r="K51" s="11">
        <v>11</v>
      </c>
      <c r="L51" s="10">
        <v>8.0291970802919703</v>
      </c>
      <c r="M51" s="11">
        <v>11</v>
      </c>
      <c r="N51" s="10">
        <v>8.0291970802919703</v>
      </c>
      <c r="O51" s="48">
        <f t="shared" si="6"/>
        <v>0.29197080291970801</v>
      </c>
      <c r="P51" s="11">
        <v>4</v>
      </c>
      <c r="Q51" s="10">
        <v>2.9197080291970798</v>
      </c>
      <c r="R51" s="11">
        <v>3</v>
      </c>
      <c r="S51" s="10">
        <v>2.1897810218978102</v>
      </c>
      <c r="T51" s="11">
        <v>4</v>
      </c>
      <c r="U51" s="10">
        <v>2.9197080291970798</v>
      </c>
      <c r="V51" s="48">
        <f t="shared" si="7"/>
        <v>8.0291970802919707E-2</v>
      </c>
      <c r="W51" s="11">
        <v>0</v>
      </c>
      <c r="X51" s="10">
        <v>0</v>
      </c>
      <c r="Y51" s="11">
        <v>0</v>
      </c>
      <c r="Z51" s="10">
        <v>0</v>
      </c>
      <c r="AA51" s="48">
        <f t="shared" si="8"/>
        <v>0</v>
      </c>
      <c r="AB51" s="11">
        <v>8</v>
      </c>
      <c r="AC51" s="12">
        <v>5.8394160583941597</v>
      </c>
    </row>
    <row r="52" spans="1:29" x14ac:dyDescent="0.25">
      <c r="A52" s="8" t="s">
        <v>39</v>
      </c>
      <c r="B52" s="8" t="s">
        <v>47</v>
      </c>
      <c r="C52" s="38">
        <f t="shared" si="9"/>
        <v>280</v>
      </c>
      <c r="D52" s="16">
        <v>155</v>
      </c>
      <c r="E52" s="10">
        <v>55.357142857142897</v>
      </c>
      <c r="F52" s="11">
        <v>42</v>
      </c>
      <c r="G52" s="10">
        <v>15</v>
      </c>
      <c r="H52" s="48">
        <f t="shared" si="10"/>
        <v>0.70357142857142863</v>
      </c>
      <c r="I52" s="11">
        <v>19</v>
      </c>
      <c r="J52" s="10">
        <v>6.78571428571429</v>
      </c>
      <c r="K52" s="11">
        <v>28</v>
      </c>
      <c r="L52" s="10">
        <v>10</v>
      </c>
      <c r="M52" s="11">
        <v>12</v>
      </c>
      <c r="N52" s="10">
        <v>4.28571428571429</v>
      </c>
      <c r="O52" s="48">
        <f t="shared" si="6"/>
        <v>0.21071428571428572</v>
      </c>
      <c r="P52" s="11">
        <v>10</v>
      </c>
      <c r="Q52" s="10">
        <v>3.5714285714285698</v>
      </c>
      <c r="R52" s="11">
        <v>5</v>
      </c>
      <c r="S52" s="10">
        <v>1.78571428571429</v>
      </c>
      <c r="T52" s="11">
        <v>2</v>
      </c>
      <c r="U52" s="10">
        <v>0.71428571428571397</v>
      </c>
      <c r="V52" s="48">
        <f t="shared" si="7"/>
        <v>6.0714285714285714E-2</v>
      </c>
      <c r="W52" s="11">
        <v>0</v>
      </c>
      <c r="X52" s="10">
        <v>0</v>
      </c>
      <c r="Y52" s="11">
        <v>4</v>
      </c>
      <c r="Z52" s="10">
        <v>1.4285714285714299</v>
      </c>
      <c r="AA52" s="48">
        <f t="shared" si="8"/>
        <v>1.4285714285714285E-2</v>
      </c>
      <c r="AB52" s="11">
        <v>3</v>
      </c>
      <c r="AC52" s="12">
        <v>1.0714285714285701</v>
      </c>
    </row>
    <row r="53" spans="1:29" x14ac:dyDescent="0.25">
      <c r="A53" s="8" t="s">
        <v>86</v>
      </c>
      <c r="B53" s="8" t="s">
        <v>86</v>
      </c>
      <c r="C53" s="38">
        <f t="shared" si="9"/>
        <v>8</v>
      </c>
      <c r="D53" s="16">
        <v>6</v>
      </c>
      <c r="E53" s="10">
        <v>75</v>
      </c>
      <c r="F53" s="11">
        <v>0</v>
      </c>
      <c r="G53" s="10">
        <v>0</v>
      </c>
      <c r="H53" s="48">
        <f t="shared" si="10"/>
        <v>0.75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0</v>
      </c>
      <c r="O53" s="48">
        <f t="shared" si="6"/>
        <v>0</v>
      </c>
      <c r="P53" s="11">
        <v>1</v>
      </c>
      <c r="Q53" s="10">
        <v>12.5</v>
      </c>
      <c r="R53" s="11">
        <v>1</v>
      </c>
      <c r="S53" s="10">
        <v>12.5</v>
      </c>
      <c r="T53" s="11">
        <v>0</v>
      </c>
      <c r="U53" s="10">
        <v>0</v>
      </c>
      <c r="V53" s="48">
        <f t="shared" si="7"/>
        <v>0.25</v>
      </c>
      <c r="W53" s="11">
        <v>0</v>
      </c>
      <c r="X53" s="10">
        <v>0</v>
      </c>
      <c r="Y53" s="11">
        <v>0</v>
      </c>
      <c r="Z53" s="10">
        <v>0</v>
      </c>
      <c r="AA53" s="48">
        <f t="shared" si="8"/>
        <v>0</v>
      </c>
      <c r="AB53" s="11">
        <v>0</v>
      </c>
      <c r="AC53" s="12">
        <v>0</v>
      </c>
    </row>
    <row r="54" spans="1:29" x14ac:dyDescent="0.25">
      <c r="A54" s="8" t="s">
        <v>87</v>
      </c>
      <c r="B54" s="8" t="s">
        <v>88</v>
      </c>
      <c r="C54" s="38">
        <f t="shared" si="9"/>
        <v>124</v>
      </c>
      <c r="D54" s="9">
        <v>55</v>
      </c>
      <c r="E54" s="10">
        <v>44.354838709677402</v>
      </c>
      <c r="F54" s="11">
        <v>16</v>
      </c>
      <c r="G54" s="10">
        <v>12.9032258064516</v>
      </c>
      <c r="H54" s="48">
        <f t="shared" si="10"/>
        <v>0.57258064516129037</v>
      </c>
      <c r="I54" s="11">
        <v>9</v>
      </c>
      <c r="J54" s="10">
        <v>7.2580645161290303</v>
      </c>
      <c r="K54" s="11">
        <v>14</v>
      </c>
      <c r="L54" s="10">
        <v>11.290322580645199</v>
      </c>
      <c r="M54" s="11">
        <v>6</v>
      </c>
      <c r="N54" s="10">
        <v>4.8387096774193497</v>
      </c>
      <c r="O54" s="48">
        <f t="shared" si="6"/>
        <v>0.23387096774193547</v>
      </c>
      <c r="P54" s="11">
        <v>5</v>
      </c>
      <c r="Q54" s="10">
        <v>4.0322580645161299</v>
      </c>
      <c r="R54" s="11">
        <v>3</v>
      </c>
      <c r="S54" s="10">
        <v>2.4193548387096802</v>
      </c>
      <c r="T54" s="11">
        <v>0</v>
      </c>
      <c r="U54" s="10">
        <v>0</v>
      </c>
      <c r="V54" s="48">
        <f t="shared" si="7"/>
        <v>6.4516129032258063E-2</v>
      </c>
      <c r="W54" s="11">
        <v>2</v>
      </c>
      <c r="X54" s="10">
        <v>1.61290322580645</v>
      </c>
      <c r="Y54" s="11">
        <v>0</v>
      </c>
      <c r="Z54" s="10">
        <v>0</v>
      </c>
      <c r="AA54" s="48">
        <f t="shared" si="8"/>
        <v>1.6129032258064516E-2</v>
      </c>
      <c r="AB54" s="11">
        <v>14</v>
      </c>
      <c r="AC54" s="12">
        <v>11.290322580645199</v>
      </c>
    </row>
    <row r="55" spans="1:29" x14ac:dyDescent="0.25">
      <c r="A55" s="8" t="s">
        <v>87</v>
      </c>
      <c r="B55" s="8" t="s">
        <v>89</v>
      </c>
      <c r="C55" s="38">
        <f t="shared" si="9"/>
        <v>193</v>
      </c>
      <c r="D55" s="9">
        <v>154</v>
      </c>
      <c r="E55" s="10">
        <v>79.792746113989594</v>
      </c>
      <c r="F55" s="11">
        <v>12</v>
      </c>
      <c r="G55" s="10">
        <v>6.2176165803108798</v>
      </c>
      <c r="H55" s="48">
        <f t="shared" si="10"/>
        <v>0.86010362694300513</v>
      </c>
      <c r="I55" s="11">
        <v>10</v>
      </c>
      <c r="J55" s="10">
        <v>5.1813471502590698</v>
      </c>
      <c r="K55" s="11">
        <v>8</v>
      </c>
      <c r="L55" s="10">
        <v>4.14507772020725</v>
      </c>
      <c r="M55" s="11">
        <v>3</v>
      </c>
      <c r="N55" s="10">
        <v>1.55440414507772</v>
      </c>
      <c r="O55" s="48">
        <f t="shared" si="6"/>
        <v>0.10880829015544041</v>
      </c>
      <c r="P55" s="11">
        <v>0</v>
      </c>
      <c r="Q55" s="10">
        <v>0</v>
      </c>
      <c r="R55" s="11">
        <v>1</v>
      </c>
      <c r="S55" s="10">
        <v>0.51813471502590702</v>
      </c>
      <c r="T55" s="11">
        <v>2</v>
      </c>
      <c r="U55" s="10">
        <v>1.03626943005181</v>
      </c>
      <c r="V55" s="48">
        <f t="shared" si="7"/>
        <v>1.5544041450777202E-2</v>
      </c>
      <c r="W55" s="11">
        <v>0</v>
      </c>
      <c r="X55" s="10">
        <v>0</v>
      </c>
      <c r="Y55" s="11">
        <v>1</v>
      </c>
      <c r="Z55" s="10">
        <v>0.51813471502590702</v>
      </c>
      <c r="AA55" s="48">
        <f t="shared" si="8"/>
        <v>5.1813471502590676E-3</v>
      </c>
      <c r="AB55" s="11">
        <v>2</v>
      </c>
      <c r="AC55" s="12">
        <v>1.03626943005181</v>
      </c>
    </row>
    <row r="56" spans="1:29" x14ac:dyDescent="0.25">
      <c r="A56" s="8" t="s">
        <v>87</v>
      </c>
      <c r="B56" s="8" t="s">
        <v>90</v>
      </c>
      <c r="C56" s="38">
        <f t="shared" si="9"/>
        <v>42</v>
      </c>
      <c r="D56" s="9">
        <v>20</v>
      </c>
      <c r="E56" s="10">
        <v>47.619047619047599</v>
      </c>
      <c r="F56" s="11">
        <v>1</v>
      </c>
      <c r="G56" s="10">
        <v>2.38095238095238</v>
      </c>
      <c r="H56" s="48">
        <f t="shared" si="10"/>
        <v>0.5</v>
      </c>
      <c r="I56" s="11">
        <v>1</v>
      </c>
      <c r="J56" s="10">
        <v>2.38095238095238</v>
      </c>
      <c r="K56" s="11">
        <v>12</v>
      </c>
      <c r="L56" s="10">
        <v>28.571428571428601</v>
      </c>
      <c r="M56" s="11">
        <v>1</v>
      </c>
      <c r="N56" s="10">
        <v>2.38095238095238</v>
      </c>
      <c r="O56" s="48">
        <f t="shared" si="6"/>
        <v>0.33333333333333331</v>
      </c>
      <c r="P56" s="11">
        <v>0</v>
      </c>
      <c r="Q56" s="10">
        <v>0</v>
      </c>
      <c r="R56" s="11">
        <v>6</v>
      </c>
      <c r="S56" s="10">
        <v>14.285714285714301</v>
      </c>
      <c r="T56" s="11">
        <v>0</v>
      </c>
      <c r="U56" s="10">
        <v>0</v>
      </c>
      <c r="V56" s="48">
        <f t="shared" si="7"/>
        <v>0.14285714285714285</v>
      </c>
      <c r="W56" s="11">
        <v>0</v>
      </c>
      <c r="X56" s="10">
        <v>0</v>
      </c>
      <c r="Y56" s="11">
        <v>1</v>
      </c>
      <c r="Z56" s="10">
        <v>2.38095238095238</v>
      </c>
      <c r="AA56" s="48">
        <f t="shared" si="8"/>
        <v>2.3809523809523808E-2</v>
      </c>
      <c r="AB56" s="11">
        <v>0</v>
      </c>
      <c r="AC56" s="12">
        <v>0</v>
      </c>
    </row>
    <row r="57" spans="1:29" x14ac:dyDescent="0.25">
      <c r="A57" s="8" t="s">
        <v>87</v>
      </c>
      <c r="B57" s="8" t="s">
        <v>91</v>
      </c>
      <c r="C57" s="38">
        <f t="shared" si="9"/>
        <v>65</v>
      </c>
      <c r="D57" s="9">
        <v>36</v>
      </c>
      <c r="E57" s="10">
        <v>55.384615384615401</v>
      </c>
      <c r="F57" s="11">
        <v>6</v>
      </c>
      <c r="G57" s="10">
        <v>9.2307692307692299</v>
      </c>
      <c r="H57" s="48">
        <f t="shared" si="10"/>
        <v>0.64615384615384619</v>
      </c>
      <c r="I57" s="11">
        <v>3</v>
      </c>
      <c r="J57" s="10">
        <v>4.6153846153846203</v>
      </c>
      <c r="K57" s="11">
        <v>7</v>
      </c>
      <c r="L57" s="10">
        <v>10.7692307692308</v>
      </c>
      <c r="M57" s="11">
        <v>6</v>
      </c>
      <c r="N57" s="10">
        <v>9.2307692307692299</v>
      </c>
      <c r="O57" s="48">
        <f t="shared" si="6"/>
        <v>0.24615384615384617</v>
      </c>
      <c r="P57" s="11">
        <v>3</v>
      </c>
      <c r="Q57" s="10">
        <v>4.6153846153846203</v>
      </c>
      <c r="R57" s="11">
        <v>2</v>
      </c>
      <c r="S57" s="10">
        <v>3.0769230769230802</v>
      </c>
      <c r="T57" s="11">
        <v>1</v>
      </c>
      <c r="U57" s="10">
        <v>1.5384615384615401</v>
      </c>
      <c r="V57" s="48">
        <f t="shared" si="7"/>
        <v>9.2307692307692313E-2</v>
      </c>
      <c r="W57" s="11">
        <v>0</v>
      </c>
      <c r="X57" s="10">
        <v>0</v>
      </c>
      <c r="Y57" s="11">
        <v>0</v>
      </c>
      <c r="Z57" s="10">
        <v>0</v>
      </c>
      <c r="AA57" s="48">
        <f t="shared" si="8"/>
        <v>0</v>
      </c>
      <c r="AB57" s="11">
        <v>1</v>
      </c>
      <c r="AC57" s="12">
        <v>1.5384615384615401</v>
      </c>
    </row>
    <row r="58" spans="1:29" x14ac:dyDescent="0.25">
      <c r="A58" s="8" t="s">
        <v>92</v>
      </c>
      <c r="B58" s="8" t="s">
        <v>92</v>
      </c>
      <c r="C58" s="38">
        <f t="shared" si="9"/>
        <v>168</v>
      </c>
      <c r="D58" s="9">
        <v>158</v>
      </c>
      <c r="E58" s="10">
        <v>94.047619047619094</v>
      </c>
      <c r="F58" s="11">
        <v>5</v>
      </c>
      <c r="G58" s="10">
        <v>2.9761904761904798</v>
      </c>
      <c r="H58" s="48">
        <f t="shared" si="10"/>
        <v>0.97023809523809523</v>
      </c>
      <c r="I58" s="11">
        <v>0</v>
      </c>
      <c r="J58" s="10">
        <v>0</v>
      </c>
      <c r="K58" s="11">
        <v>0</v>
      </c>
      <c r="L58" s="10">
        <v>0</v>
      </c>
      <c r="M58" s="11">
        <v>0</v>
      </c>
      <c r="N58" s="10">
        <v>0</v>
      </c>
      <c r="O58" s="48">
        <f t="shared" si="6"/>
        <v>0</v>
      </c>
      <c r="P58" s="11">
        <v>1</v>
      </c>
      <c r="Q58" s="10">
        <v>0.59523809523809501</v>
      </c>
      <c r="R58" s="11">
        <v>3</v>
      </c>
      <c r="S58" s="10">
        <v>1.78571428571429</v>
      </c>
      <c r="T58" s="11">
        <v>1</v>
      </c>
      <c r="U58" s="10">
        <v>0.59523809523809501</v>
      </c>
      <c r="V58" s="48">
        <f t="shared" si="7"/>
        <v>2.976190476190476E-2</v>
      </c>
      <c r="W58" s="11">
        <v>0</v>
      </c>
      <c r="X58" s="10">
        <v>0</v>
      </c>
      <c r="Y58" s="11">
        <v>0</v>
      </c>
      <c r="Z58" s="10">
        <v>0</v>
      </c>
      <c r="AA58" s="48">
        <f t="shared" si="8"/>
        <v>0</v>
      </c>
      <c r="AB58" s="11">
        <v>0</v>
      </c>
      <c r="AC58" s="12">
        <v>0</v>
      </c>
    </row>
    <row r="59" spans="1:29" x14ac:dyDescent="0.25">
      <c r="A59" s="8" t="s">
        <v>49</v>
      </c>
      <c r="B59" s="8" t="s">
        <v>54</v>
      </c>
      <c r="C59" s="38">
        <f t="shared" si="9"/>
        <v>275</v>
      </c>
      <c r="D59" s="9">
        <v>99</v>
      </c>
      <c r="E59" s="10">
        <v>36</v>
      </c>
      <c r="F59" s="11">
        <v>41</v>
      </c>
      <c r="G59" s="10">
        <v>14.909090909090899</v>
      </c>
      <c r="H59" s="48">
        <f t="shared" si="10"/>
        <v>0.50909090909090904</v>
      </c>
      <c r="I59" s="11">
        <v>28</v>
      </c>
      <c r="J59" s="10">
        <v>10.181818181818199</v>
      </c>
      <c r="K59" s="11">
        <v>35</v>
      </c>
      <c r="L59" s="10">
        <v>12.7272727272727</v>
      </c>
      <c r="M59" s="11">
        <v>25</v>
      </c>
      <c r="N59" s="10">
        <v>9.0909090909090899</v>
      </c>
      <c r="O59" s="48">
        <f t="shared" si="6"/>
        <v>0.32</v>
      </c>
      <c r="P59" s="11">
        <v>9</v>
      </c>
      <c r="Q59" s="10">
        <v>3.2727272727272698</v>
      </c>
      <c r="R59" s="11">
        <v>9</v>
      </c>
      <c r="S59" s="10">
        <v>3.2727272727272698</v>
      </c>
      <c r="T59" s="11">
        <v>3</v>
      </c>
      <c r="U59" s="10">
        <v>1.0909090909090899</v>
      </c>
      <c r="V59" s="48">
        <f t="shared" si="7"/>
        <v>7.636363636363637E-2</v>
      </c>
      <c r="W59" s="11">
        <v>0</v>
      </c>
      <c r="X59" s="10">
        <v>0</v>
      </c>
      <c r="Y59" s="11">
        <v>1</v>
      </c>
      <c r="Z59" s="10">
        <v>0.36363636363636398</v>
      </c>
      <c r="AA59" s="48">
        <f t="shared" si="8"/>
        <v>3.6363636363636364E-3</v>
      </c>
      <c r="AB59" s="11">
        <v>25</v>
      </c>
      <c r="AC59" s="12">
        <v>9.0909090909090899</v>
      </c>
    </row>
    <row r="60" spans="1:29" x14ac:dyDescent="0.25">
      <c r="A60" s="8" t="s">
        <v>93</v>
      </c>
      <c r="B60" s="8" t="s">
        <v>93</v>
      </c>
      <c r="C60" s="38">
        <f t="shared" si="9"/>
        <v>167</v>
      </c>
      <c r="D60" s="9">
        <v>83</v>
      </c>
      <c r="E60" s="10">
        <v>49.700598802395199</v>
      </c>
      <c r="F60" s="11">
        <v>22</v>
      </c>
      <c r="G60" s="10">
        <v>13.1736526946108</v>
      </c>
      <c r="H60" s="48">
        <f t="shared" si="10"/>
        <v>0.62874251497005984</v>
      </c>
      <c r="I60" s="11">
        <v>16</v>
      </c>
      <c r="J60" s="10">
        <v>9.5808383233532908</v>
      </c>
      <c r="K60" s="11">
        <v>13</v>
      </c>
      <c r="L60" s="10">
        <v>7.7844311377245496</v>
      </c>
      <c r="M60" s="11">
        <v>13</v>
      </c>
      <c r="N60" s="10">
        <v>7.7844311377245496</v>
      </c>
      <c r="O60" s="48">
        <f t="shared" si="6"/>
        <v>0.25149700598802394</v>
      </c>
      <c r="P60" s="11">
        <v>7</v>
      </c>
      <c r="Q60" s="10">
        <v>4.19161676646707</v>
      </c>
      <c r="R60" s="11">
        <v>3</v>
      </c>
      <c r="S60" s="10">
        <v>1.79640718562874</v>
      </c>
      <c r="T60" s="11">
        <v>1</v>
      </c>
      <c r="U60" s="10">
        <v>0.59880239520958101</v>
      </c>
      <c r="V60" s="48">
        <f t="shared" si="7"/>
        <v>6.5868263473053898E-2</v>
      </c>
      <c r="W60" s="11">
        <v>1</v>
      </c>
      <c r="X60" s="10">
        <v>0.59880239520958101</v>
      </c>
      <c r="Y60" s="11">
        <v>1</v>
      </c>
      <c r="Z60" s="10">
        <v>0.59880239520958101</v>
      </c>
      <c r="AA60" s="48">
        <f t="shared" si="8"/>
        <v>1.1976047904191617E-2</v>
      </c>
      <c r="AB60" s="11">
        <v>7</v>
      </c>
      <c r="AC60" s="12">
        <v>4.19161676646707</v>
      </c>
    </row>
    <row r="61" spans="1:29" x14ac:dyDescent="0.25">
      <c r="A61" s="8" t="s">
        <v>94</v>
      </c>
      <c r="B61" s="8" t="s">
        <v>96</v>
      </c>
      <c r="C61" s="38">
        <f t="shared" si="9"/>
        <v>589</v>
      </c>
      <c r="D61" s="9">
        <v>121</v>
      </c>
      <c r="E61" s="10">
        <v>20.543293718166399</v>
      </c>
      <c r="F61" s="11">
        <v>104</v>
      </c>
      <c r="G61" s="10">
        <v>17.657045840407498</v>
      </c>
      <c r="H61" s="48">
        <f t="shared" si="10"/>
        <v>0.38200339558573854</v>
      </c>
      <c r="I61" s="11">
        <v>90</v>
      </c>
      <c r="J61" s="10">
        <v>15.2801358234295</v>
      </c>
      <c r="K61" s="11">
        <v>95</v>
      </c>
      <c r="L61" s="10">
        <v>16.129032258064498</v>
      </c>
      <c r="M61" s="11">
        <v>58</v>
      </c>
      <c r="N61" s="10">
        <v>9.8471986417657007</v>
      </c>
      <c r="O61" s="48">
        <f t="shared" si="6"/>
        <v>0.41256366723259763</v>
      </c>
      <c r="P61" s="11">
        <v>26</v>
      </c>
      <c r="Q61" s="10">
        <v>4.4142614601018701</v>
      </c>
      <c r="R61" s="11">
        <v>25</v>
      </c>
      <c r="S61" s="10">
        <v>4.2444821731748696</v>
      </c>
      <c r="T61" s="11">
        <v>8</v>
      </c>
      <c r="U61" s="10">
        <v>1.3582342954159601</v>
      </c>
      <c r="V61" s="48">
        <f t="shared" si="7"/>
        <v>0.100169779286927</v>
      </c>
      <c r="W61" s="11">
        <v>8</v>
      </c>
      <c r="X61" s="10">
        <v>1.3582342954159601</v>
      </c>
      <c r="Y61" s="11">
        <v>6</v>
      </c>
      <c r="Z61" s="10">
        <v>1.0186757215619699</v>
      </c>
      <c r="AA61" s="48">
        <f t="shared" si="8"/>
        <v>2.3769100169779286E-2</v>
      </c>
      <c r="AB61" s="11">
        <v>48</v>
      </c>
      <c r="AC61" s="12">
        <v>8.1494057724957596</v>
      </c>
    </row>
    <row r="62" spans="1:29" x14ac:dyDescent="0.25">
      <c r="A62" s="8" t="s">
        <v>97</v>
      </c>
      <c r="B62" s="8" t="s">
        <v>97</v>
      </c>
      <c r="C62" s="38">
        <f t="shared" si="9"/>
        <v>1006</v>
      </c>
      <c r="D62" s="9">
        <v>360</v>
      </c>
      <c r="E62" s="10">
        <v>35.785288270377698</v>
      </c>
      <c r="F62" s="11">
        <v>171</v>
      </c>
      <c r="G62" s="10">
        <v>16.998011928429399</v>
      </c>
      <c r="H62" s="48">
        <f t="shared" si="10"/>
        <v>0.52783300198807159</v>
      </c>
      <c r="I62" s="11">
        <v>111</v>
      </c>
      <c r="J62" s="10">
        <v>11.033797216699799</v>
      </c>
      <c r="K62" s="11">
        <v>146</v>
      </c>
      <c r="L62" s="10">
        <v>14.5129224652087</v>
      </c>
      <c r="M62" s="11">
        <v>76</v>
      </c>
      <c r="N62" s="10">
        <v>7.5546719681908501</v>
      </c>
      <c r="O62" s="48">
        <f t="shared" si="6"/>
        <v>0.33101391650099404</v>
      </c>
      <c r="P62" s="11">
        <v>45</v>
      </c>
      <c r="Q62" s="10">
        <v>4.4731610337972203</v>
      </c>
      <c r="R62" s="11">
        <v>38</v>
      </c>
      <c r="S62" s="10">
        <v>3.7773359840954299</v>
      </c>
      <c r="T62" s="11">
        <v>15</v>
      </c>
      <c r="U62" s="10">
        <v>1.4910536779324099</v>
      </c>
      <c r="V62" s="48">
        <f t="shared" si="7"/>
        <v>9.7415506958250492E-2</v>
      </c>
      <c r="W62" s="11">
        <v>3</v>
      </c>
      <c r="X62" s="10">
        <v>0.29821073558648098</v>
      </c>
      <c r="Y62" s="11">
        <v>3</v>
      </c>
      <c r="Z62" s="10">
        <v>0.29821073558648098</v>
      </c>
      <c r="AA62" s="48">
        <f t="shared" si="8"/>
        <v>5.9642147117296221E-3</v>
      </c>
      <c r="AB62" s="11">
        <v>38</v>
      </c>
      <c r="AC62" s="12">
        <v>3.7773359840954299</v>
      </c>
    </row>
    <row r="63" spans="1:29" x14ac:dyDescent="0.25">
      <c r="A63" s="8" t="s">
        <v>49</v>
      </c>
      <c r="B63" s="8" t="s">
        <v>55</v>
      </c>
      <c r="C63" s="38">
        <f t="shared" si="9"/>
        <v>233</v>
      </c>
      <c r="D63" s="16">
        <v>88</v>
      </c>
      <c r="E63" s="10">
        <v>37.7682403433476</v>
      </c>
      <c r="F63" s="11">
        <v>52</v>
      </c>
      <c r="G63" s="10">
        <v>22.317596566523601</v>
      </c>
      <c r="H63" s="48">
        <f t="shared" si="10"/>
        <v>0.60085836909871249</v>
      </c>
      <c r="I63" s="11">
        <v>30</v>
      </c>
      <c r="J63" s="10">
        <v>12.8755364806867</v>
      </c>
      <c r="K63" s="11">
        <v>16</v>
      </c>
      <c r="L63" s="10">
        <v>6.8669527896995701</v>
      </c>
      <c r="M63" s="11">
        <v>14</v>
      </c>
      <c r="N63" s="10">
        <v>6.0085836909871198</v>
      </c>
      <c r="O63" s="48">
        <f t="shared" si="6"/>
        <v>0.25751072961373389</v>
      </c>
      <c r="P63" s="11">
        <v>10</v>
      </c>
      <c r="Q63" s="10">
        <v>4.2918454935622297</v>
      </c>
      <c r="R63" s="11">
        <v>3</v>
      </c>
      <c r="S63" s="10">
        <v>1.28755364806867</v>
      </c>
      <c r="T63" s="11">
        <v>3</v>
      </c>
      <c r="U63" s="10">
        <v>1.28755364806867</v>
      </c>
      <c r="V63" s="48">
        <f t="shared" si="7"/>
        <v>6.8669527896995708E-2</v>
      </c>
      <c r="W63" s="11">
        <v>1</v>
      </c>
      <c r="X63" s="10">
        <v>0.42918454935622302</v>
      </c>
      <c r="Y63" s="11">
        <v>1</v>
      </c>
      <c r="Z63" s="10">
        <v>0.42918454935622302</v>
      </c>
      <c r="AA63" s="48">
        <f t="shared" si="8"/>
        <v>8.5836909871244635E-3</v>
      </c>
      <c r="AB63" s="11">
        <v>15</v>
      </c>
      <c r="AC63" s="12">
        <v>6.4377682403433498</v>
      </c>
    </row>
    <row r="64" spans="1:29" x14ac:dyDescent="0.25">
      <c r="A64" s="8" t="s">
        <v>98</v>
      </c>
      <c r="B64" s="8" t="s">
        <v>100</v>
      </c>
      <c r="C64" s="38">
        <f t="shared" si="9"/>
        <v>405</v>
      </c>
      <c r="D64" s="9">
        <v>203</v>
      </c>
      <c r="E64" s="10">
        <v>50.123456790123498</v>
      </c>
      <c r="F64" s="11">
        <v>60</v>
      </c>
      <c r="G64" s="10">
        <v>14.814814814814801</v>
      </c>
      <c r="H64" s="48">
        <f t="shared" si="10"/>
        <v>0.64938271604938269</v>
      </c>
      <c r="I64" s="11">
        <v>33</v>
      </c>
      <c r="J64" s="10">
        <v>8.1481481481481506</v>
      </c>
      <c r="K64" s="11">
        <v>37</v>
      </c>
      <c r="L64" s="10">
        <v>9.1358024691358004</v>
      </c>
      <c r="M64" s="11">
        <v>15</v>
      </c>
      <c r="N64" s="10">
        <v>3.7037037037037002</v>
      </c>
      <c r="O64" s="48">
        <f t="shared" si="6"/>
        <v>0.20987654320987653</v>
      </c>
      <c r="P64" s="11">
        <v>8</v>
      </c>
      <c r="Q64" s="10">
        <v>1.9753086419753101</v>
      </c>
      <c r="R64" s="11">
        <v>16</v>
      </c>
      <c r="S64" s="10">
        <v>3.9506172839506202</v>
      </c>
      <c r="T64" s="11">
        <v>7</v>
      </c>
      <c r="U64" s="10">
        <v>1.7283950617283901</v>
      </c>
      <c r="V64" s="48">
        <f t="shared" si="7"/>
        <v>7.6543209876543214E-2</v>
      </c>
      <c r="W64" s="11">
        <v>0</v>
      </c>
      <c r="X64" s="10">
        <v>0</v>
      </c>
      <c r="Y64" s="11">
        <v>3</v>
      </c>
      <c r="Z64" s="10">
        <v>0.74074074074074103</v>
      </c>
      <c r="AA64" s="48">
        <f t="shared" si="8"/>
        <v>7.4074074074074077E-3</v>
      </c>
      <c r="AB64" s="11">
        <v>23</v>
      </c>
      <c r="AC64" s="12">
        <v>5.67901234567901</v>
      </c>
    </row>
    <row r="65" spans="1:29" x14ac:dyDescent="0.25">
      <c r="A65" s="8" t="s">
        <v>79</v>
      </c>
      <c r="B65" s="8" t="s">
        <v>85</v>
      </c>
      <c r="C65" s="38">
        <f t="shared" si="9"/>
        <v>646</v>
      </c>
      <c r="D65" s="9">
        <v>130</v>
      </c>
      <c r="E65" s="10">
        <v>20.123839009287899</v>
      </c>
      <c r="F65" s="11">
        <v>162</v>
      </c>
      <c r="G65" s="10">
        <v>25.077399380805002</v>
      </c>
      <c r="H65" s="48">
        <f t="shared" si="10"/>
        <v>0.45201238390092879</v>
      </c>
      <c r="I65" s="11">
        <v>79</v>
      </c>
      <c r="J65" s="10">
        <v>12.229102167182701</v>
      </c>
      <c r="K65" s="11">
        <v>75</v>
      </c>
      <c r="L65" s="10">
        <v>11.609907120742999</v>
      </c>
      <c r="M65" s="11">
        <v>66</v>
      </c>
      <c r="N65" s="10">
        <v>10.216718266253899</v>
      </c>
      <c r="O65" s="48">
        <f t="shared" si="6"/>
        <v>0.34055727554179566</v>
      </c>
      <c r="P65" s="11">
        <v>29</v>
      </c>
      <c r="Q65" s="10">
        <v>4.4891640866873104</v>
      </c>
      <c r="R65" s="11">
        <v>29</v>
      </c>
      <c r="S65" s="10">
        <v>4.4891640866873104</v>
      </c>
      <c r="T65" s="11">
        <v>18</v>
      </c>
      <c r="U65" s="10">
        <v>2.7863777089783301</v>
      </c>
      <c r="V65" s="48">
        <f t="shared" si="7"/>
        <v>0.11764705882352941</v>
      </c>
      <c r="W65" s="11">
        <v>4</v>
      </c>
      <c r="X65" s="10">
        <v>0.61919504643962897</v>
      </c>
      <c r="Y65" s="11">
        <v>4</v>
      </c>
      <c r="Z65" s="10">
        <v>0.61919504643962897</v>
      </c>
      <c r="AA65" s="48">
        <f t="shared" si="8"/>
        <v>1.238390092879257E-2</v>
      </c>
      <c r="AB65" s="11">
        <v>50</v>
      </c>
      <c r="AC65" s="12">
        <v>7.7399380804953601</v>
      </c>
    </row>
    <row r="66" spans="1:29" x14ac:dyDescent="0.25">
      <c r="A66" s="8" t="s">
        <v>101</v>
      </c>
      <c r="B66" s="8" t="s">
        <v>103</v>
      </c>
      <c r="C66" s="38">
        <f t="shared" si="9"/>
        <v>311</v>
      </c>
      <c r="D66" s="16">
        <v>70</v>
      </c>
      <c r="E66" s="10">
        <v>22.508038585209</v>
      </c>
      <c r="F66" s="11">
        <v>91</v>
      </c>
      <c r="G66" s="10">
        <v>29.2604501607717</v>
      </c>
      <c r="H66" s="48">
        <f t="shared" si="10"/>
        <v>0.51768488745980712</v>
      </c>
      <c r="I66" s="11">
        <v>39</v>
      </c>
      <c r="J66" s="10">
        <v>12.540192926045</v>
      </c>
      <c r="K66" s="11">
        <v>25</v>
      </c>
      <c r="L66" s="10">
        <v>8.0385852090032195</v>
      </c>
      <c r="M66" s="11">
        <v>36</v>
      </c>
      <c r="N66" s="10">
        <v>11.5755627009646</v>
      </c>
      <c r="O66" s="48">
        <f t="shared" si="6"/>
        <v>0.32154340836012862</v>
      </c>
      <c r="P66" s="11">
        <v>10</v>
      </c>
      <c r="Q66" s="10">
        <v>3.21543408360129</v>
      </c>
      <c r="R66" s="11">
        <v>12</v>
      </c>
      <c r="S66" s="10">
        <v>3.8585209003215399</v>
      </c>
      <c r="T66" s="11">
        <v>6</v>
      </c>
      <c r="U66" s="10">
        <v>1.92926045016077</v>
      </c>
      <c r="V66" s="48">
        <f t="shared" si="7"/>
        <v>9.0032154340836015E-2</v>
      </c>
      <c r="W66" s="11">
        <v>1</v>
      </c>
      <c r="X66" s="10">
        <v>0.32154340836012901</v>
      </c>
      <c r="Y66" s="11">
        <v>5</v>
      </c>
      <c r="Z66" s="10">
        <v>1.6077170418006399</v>
      </c>
      <c r="AA66" s="48">
        <f t="shared" si="8"/>
        <v>1.9292604501607719E-2</v>
      </c>
      <c r="AB66" s="11">
        <v>16</v>
      </c>
      <c r="AC66" s="12">
        <v>5.1446945337620598</v>
      </c>
    </row>
    <row r="67" spans="1:29" x14ac:dyDescent="0.25">
      <c r="A67" s="8"/>
      <c r="B67" s="8" t="s">
        <v>107</v>
      </c>
      <c r="C67" s="38">
        <f t="shared" si="9"/>
        <v>21</v>
      </c>
      <c r="D67" s="16">
        <v>18</v>
      </c>
      <c r="E67" s="10">
        <v>85.714285714285694</v>
      </c>
      <c r="F67" s="11">
        <v>2</v>
      </c>
      <c r="G67" s="10">
        <v>9.5238095238095202</v>
      </c>
      <c r="H67" s="48">
        <f t="shared" si="10"/>
        <v>0.95238095238095233</v>
      </c>
      <c r="I67" s="11">
        <v>0</v>
      </c>
      <c r="J67" s="10">
        <v>0</v>
      </c>
      <c r="K67" s="11">
        <v>1</v>
      </c>
      <c r="L67" s="10">
        <v>4.7619047619047601</v>
      </c>
      <c r="M67" s="11">
        <v>0</v>
      </c>
      <c r="N67" s="10">
        <v>0</v>
      </c>
      <c r="O67" s="48">
        <f t="shared" si="6"/>
        <v>4.7619047619047616E-2</v>
      </c>
      <c r="P67" s="11">
        <v>0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48">
        <f t="shared" si="7"/>
        <v>0</v>
      </c>
      <c r="W67" s="11">
        <v>0</v>
      </c>
      <c r="X67" s="10">
        <v>0</v>
      </c>
      <c r="Y67" s="11">
        <v>0</v>
      </c>
      <c r="Z67" s="10">
        <v>0</v>
      </c>
      <c r="AA67" s="48">
        <f t="shared" si="8"/>
        <v>0</v>
      </c>
      <c r="AB67" s="11">
        <v>0</v>
      </c>
      <c r="AC67" s="12">
        <v>0</v>
      </c>
    </row>
    <row r="68" spans="1:29" x14ac:dyDescent="0.25">
      <c r="A68" s="8" t="s">
        <v>108</v>
      </c>
      <c r="B68" s="8" t="s">
        <v>108</v>
      </c>
      <c r="C68" s="38">
        <f t="shared" si="9"/>
        <v>43</v>
      </c>
      <c r="D68" s="11">
        <v>8</v>
      </c>
      <c r="E68" s="20">
        <v>18.604651162790699</v>
      </c>
      <c r="F68" s="11">
        <v>9</v>
      </c>
      <c r="G68" s="20">
        <v>20.930232558139501</v>
      </c>
      <c r="H68" s="48">
        <f t="shared" si="10"/>
        <v>0.39534883720930231</v>
      </c>
      <c r="I68" s="11">
        <v>7</v>
      </c>
      <c r="J68" s="20">
        <v>16.2790697674419</v>
      </c>
      <c r="K68" s="11">
        <v>12</v>
      </c>
      <c r="L68" s="20">
        <v>27.906976744186</v>
      </c>
      <c r="M68" s="11">
        <v>3</v>
      </c>
      <c r="N68" s="20">
        <v>6.9767441860465098</v>
      </c>
      <c r="O68" s="48">
        <f t="shared" si="6"/>
        <v>0.51162790697674421</v>
      </c>
      <c r="P68" s="11">
        <v>1</v>
      </c>
      <c r="Q68" s="20">
        <v>2.32558139534884</v>
      </c>
      <c r="R68" s="11">
        <v>1</v>
      </c>
      <c r="S68" s="20">
        <v>2.32558139534884</v>
      </c>
      <c r="T68" s="11">
        <v>1</v>
      </c>
      <c r="U68" s="20">
        <v>2.32558139534884</v>
      </c>
      <c r="V68" s="48">
        <f t="shared" si="7"/>
        <v>6.9767441860465115E-2</v>
      </c>
      <c r="W68" s="11">
        <v>0</v>
      </c>
      <c r="X68" s="20">
        <v>0</v>
      </c>
      <c r="Y68" s="11">
        <v>0</v>
      </c>
      <c r="Z68" s="20">
        <v>0</v>
      </c>
      <c r="AA68" s="48">
        <f t="shared" si="8"/>
        <v>0</v>
      </c>
      <c r="AB68" s="11">
        <v>1</v>
      </c>
      <c r="AC68" s="21">
        <v>2.32558139534884</v>
      </c>
    </row>
    <row r="69" spans="1:29" ht="15.75" thickBot="1" x14ac:dyDescent="0.3">
      <c r="A69" s="22" t="s">
        <v>109</v>
      </c>
      <c r="B69" s="22"/>
      <c r="C69" s="23">
        <f>SUM(C8:C68)</f>
        <v>14630</v>
      </c>
      <c r="D69" s="23">
        <f>SUM(D8:D68)</f>
        <v>5202</v>
      </c>
      <c r="E69" s="24">
        <f>(D69/C69)</f>
        <v>0.35557074504442926</v>
      </c>
      <c r="F69" s="23">
        <f>SUM(F8:F68)</f>
        <v>2327</v>
      </c>
      <c r="G69" s="24">
        <f>(F69/C69)</f>
        <v>0.15905673274094326</v>
      </c>
      <c r="H69" s="24">
        <f>(E69+G69)</f>
        <v>0.51462747778537254</v>
      </c>
      <c r="I69" s="23">
        <f>SUM(I8:I68)</f>
        <v>1679</v>
      </c>
      <c r="J69" s="24">
        <f>(I69/C69)</f>
        <v>0.11476418318523582</v>
      </c>
      <c r="K69" s="23">
        <f>SUM(K8:K68)</f>
        <v>1786</v>
      </c>
      <c r="L69" s="24">
        <f>(K69/C69)</f>
        <v>0.12207792207792208</v>
      </c>
      <c r="M69" s="23">
        <f>SUM(M8:M68)</f>
        <v>1158</v>
      </c>
      <c r="N69" s="24">
        <f>(M69/C69)</f>
        <v>7.9152426520847571E-2</v>
      </c>
      <c r="O69" s="24">
        <f>(J69+L69+N69)</f>
        <v>0.31599453178400549</v>
      </c>
      <c r="P69" s="23">
        <f>SUM(P8:P68)</f>
        <v>587</v>
      </c>
      <c r="Q69" s="24">
        <f>(P69/C69)</f>
        <v>4.0123034859876963E-2</v>
      </c>
      <c r="R69" s="23">
        <f>SUM(R8:R68)</f>
        <v>546</v>
      </c>
      <c r="S69" s="24">
        <f>(R69/C69)</f>
        <v>3.7320574162679428E-2</v>
      </c>
      <c r="T69" s="23">
        <f>SUM(T8:T68)</f>
        <v>267</v>
      </c>
      <c r="U69" s="24">
        <f>(T69/C69)</f>
        <v>1.8250170881749829E-2</v>
      </c>
      <c r="V69" s="24">
        <f>(Q69+S69+U69)</f>
        <v>9.569377990430622E-2</v>
      </c>
      <c r="W69" s="23">
        <f>SUM(W8:W68)</f>
        <v>81</v>
      </c>
      <c r="X69" s="24">
        <f>(W69/C69)</f>
        <v>5.5365686944634316E-3</v>
      </c>
      <c r="Y69" s="23">
        <f>SUM(Y8:Y68)</f>
        <v>113</v>
      </c>
      <c r="Z69" s="24">
        <f>(Y69/C69)</f>
        <v>7.723855092276145E-3</v>
      </c>
      <c r="AA69" s="24">
        <f>(X69+Z69)</f>
        <v>1.3260423786739577E-2</v>
      </c>
      <c r="AB69" s="23">
        <f>SUM(AB8:AB68)</f>
        <v>886</v>
      </c>
      <c r="AC69" s="24">
        <f>(AB69/C69)</f>
        <v>6.0560492139439509E-2</v>
      </c>
    </row>
    <row r="70" spans="1:29" ht="15.75" thickTop="1" x14ac:dyDescent="0.25"/>
    <row r="73" spans="1:29" x14ac:dyDescent="0.25">
      <c r="A73" s="37" t="s">
        <v>123</v>
      </c>
    </row>
  </sheetData>
  <sortState xmlns:xlrd2="http://schemas.microsoft.com/office/spreadsheetml/2017/richdata2" ref="A8:AC69">
    <sortCondition ref="B8"/>
  </sortState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9"/>
  <sheetViews>
    <sheetView topLeftCell="A2" workbookViewId="0">
      <selection activeCell="P16" sqref="P16:S17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8" x14ac:dyDescent="0.25">
      <c r="A4" s="57" t="s">
        <v>125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25" t="s">
        <v>110</v>
      </c>
      <c r="B7" s="25" t="s">
        <v>3</v>
      </c>
      <c r="C7" s="26" t="s">
        <v>114</v>
      </c>
      <c r="D7" s="26" t="s">
        <v>5</v>
      </c>
      <c r="E7" s="26" t="s">
        <v>6</v>
      </c>
      <c r="F7" s="26" t="s">
        <v>7</v>
      </c>
      <c r="G7" s="26" t="s">
        <v>8</v>
      </c>
      <c r="H7" s="27" t="s">
        <v>9</v>
      </c>
      <c r="I7" s="26" t="s">
        <v>10</v>
      </c>
      <c r="J7" s="26" t="s">
        <v>11</v>
      </c>
      <c r="K7" s="26" t="s">
        <v>12</v>
      </c>
      <c r="L7" s="26" t="s">
        <v>13</v>
      </c>
      <c r="M7" s="26" t="s">
        <v>14</v>
      </c>
      <c r="N7" s="26" t="s">
        <v>15</v>
      </c>
      <c r="O7" s="27" t="s">
        <v>115</v>
      </c>
      <c r="P7" s="26" t="s">
        <v>17</v>
      </c>
      <c r="Q7" s="26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7" t="s">
        <v>23</v>
      </c>
      <c r="W7" s="26" t="s">
        <v>26</v>
      </c>
      <c r="X7" s="26" t="s">
        <v>27</v>
      </c>
      <c r="Y7" s="27" t="s">
        <v>28</v>
      </c>
      <c r="Z7" s="26" t="s">
        <v>29</v>
      </c>
      <c r="AA7" s="27" t="s">
        <v>30</v>
      </c>
      <c r="AB7" s="26" t="s">
        <v>31</v>
      </c>
    </row>
    <row r="8" spans="1:28" x14ac:dyDescent="0.25">
      <c r="A8" s="28" t="s">
        <v>113</v>
      </c>
      <c r="B8" s="28" t="s">
        <v>116</v>
      </c>
      <c r="C8" s="40">
        <f>SUM(D8+F8+I8+K8+M8+P8+R8+T8+W8+Z8)</f>
        <v>150</v>
      </c>
      <c r="D8" s="29">
        <v>118</v>
      </c>
      <c r="E8" s="30">
        <v>80.821917808219197</v>
      </c>
      <c r="F8" s="40">
        <v>14</v>
      </c>
      <c r="G8" s="30">
        <v>9.5890410958904102</v>
      </c>
      <c r="H8" s="48">
        <f>((D8+F8)/C8)</f>
        <v>0.88</v>
      </c>
      <c r="I8" s="40">
        <v>9</v>
      </c>
      <c r="J8" s="32">
        <v>6.1643835616438398</v>
      </c>
      <c r="K8" s="40">
        <v>2</v>
      </c>
      <c r="L8" s="32">
        <v>1.3698630136986301</v>
      </c>
      <c r="M8" s="40">
        <v>1</v>
      </c>
      <c r="N8" s="32">
        <v>0.68493150684931503</v>
      </c>
      <c r="O8" s="48">
        <f>((I8+K8+M8)/C8)</f>
        <v>0.08</v>
      </c>
      <c r="P8" s="40">
        <v>1</v>
      </c>
      <c r="Q8" s="39">
        <v>0.68493150684931503</v>
      </c>
      <c r="R8" s="40">
        <v>1</v>
      </c>
      <c r="S8" s="39">
        <v>0.68493150684931503</v>
      </c>
      <c r="T8" s="29"/>
      <c r="U8" s="30"/>
      <c r="V8" s="48">
        <f>((P8+R8+T8)/C8)</f>
        <v>1.3333333333333334E-2</v>
      </c>
      <c r="W8" s="29"/>
      <c r="X8" s="30"/>
      <c r="Y8" s="48">
        <v>0</v>
      </c>
      <c r="Z8" s="29">
        <v>4</v>
      </c>
      <c r="AA8" s="31">
        <v>2.4691358024691401</v>
      </c>
      <c r="AB8" s="29"/>
    </row>
    <row r="9" spans="1:28" x14ac:dyDescent="0.25">
      <c r="A9" s="28" t="s">
        <v>113</v>
      </c>
      <c r="B9" s="28" t="s">
        <v>117</v>
      </c>
      <c r="C9" s="40">
        <f t="shared" ref="C9:C18" si="0">SUM(D9+F9+I9+K9+M9+P9+R9+T9+W9+Z9)</f>
        <v>10</v>
      </c>
      <c r="D9" s="29">
        <v>10</v>
      </c>
      <c r="E9" s="30">
        <v>100</v>
      </c>
      <c r="F9" s="40">
        <v>0</v>
      </c>
      <c r="G9" s="30">
        <v>0</v>
      </c>
      <c r="H9" s="48">
        <f t="shared" ref="H9:H17" si="1">((D9+F9)/C9)</f>
        <v>1</v>
      </c>
      <c r="I9" s="40">
        <v>0</v>
      </c>
      <c r="J9" s="32">
        <v>0</v>
      </c>
      <c r="K9" s="40">
        <v>0</v>
      </c>
      <c r="L9" s="32">
        <v>0</v>
      </c>
      <c r="M9" s="40">
        <v>0</v>
      </c>
      <c r="N9" s="32">
        <v>0</v>
      </c>
      <c r="O9" s="48">
        <f t="shared" ref="O9:O17" si="2">((I9+K9+M9)/C9)</f>
        <v>0</v>
      </c>
      <c r="P9" s="40">
        <v>0</v>
      </c>
      <c r="Q9" s="39">
        <v>0</v>
      </c>
      <c r="R9" s="40">
        <v>0</v>
      </c>
      <c r="S9" s="39">
        <v>0</v>
      </c>
      <c r="T9" s="29"/>
      <c r="U9" s="30"/>
      <c r="V9" s="48">
        <f t="shared" ref="V9:V17" si="3">((P9+R9+T9)/C9)</f>
        <v>0</v>
      </c>
      <c r="W9" s="29"/>
      <c r="X9" s="30"/>
      <c r="Y9" s="48">
        <v>0</v>
      </c>
      <c r="Z9" s="29">
        <v>0</v>
      </c>
      <c r="AA9" s="31">
        <v>0</v>
      </c>
      <c r="AB9" s="29"/>
    </row>
    <row r="10" spans="1:28" x14ac:dyDescent="0.25">
      <c r="A10" s="28" t="s">
        <v>113</v>
      </c>
      <c r="B10" s="28" t="s">
        <v>118</v>
      </c>
      <c r="C10" s="40">
        <f t="shared" si="0"/>
        <v>1</v>
      </c>
      <c r="D10" s="29">
        <v>1</v>
      </c>
      <c r="E10" s="32">
        <v>100</v>
      </c>
      <c r="F10" s="40">
        <v>0</v>
      </c>
      <c r="G10" s="32">
        <v>0</v>
      </c>
      <c r="H10" s="48">
        <f t="shared" si="1"/>
        <v>1</v>
      </c>
      <c r="I10" s="40">
        <v>0</v>
      </c>
      <c r="J10" s="32">
        <v>0</v>
      </c>
      <c r="K10" s="40">
        <v>0</v>
      </c>
      <c r="L10" s="32">
        <v>0</v>
      </c>
      <c r="M10" s="40">
        <v>0</v>
      </c>
      <c r="N10" s="32">
        <v>0</v>
      </c>
      <c r="O10" s="48">
        <f t="shared" si="2"/>
        <v>0</v>
      </c>
      <c r="P10" s="40">
        <v>0</v>
      </c>
      <c r="Q10" s="39">
        <v>0</v>
      </c>
      <c r="R10" s="40">
        <v>0</v>
      </c>
      <c r="S10" s="39">
        <v>0</v>
      </c>
      <c r="T10" s="29"/>
      <c r="U10" s="30"/>
      <c r="V10" s="48">
        <f t="shared" si="3"/>
        <v>0</v>
      </c>
      <c r="W10" s="29"/>
      <c r="X10" s="30"/>
      <c r="Y10" s="48">
        <v>0</v>
      </c>
      <c r="Z10" s="29">
        <v>0</v>
      </c>
      <c r="AA10" s="31">
        <v>0</v>
      </c>
      <c r="AB10" s="29"/>
    </row>
    <row r="11" spans="1:28" x14ac:dyDescent="0.25">
      <c r="A11" s="28" t="s">
        <v>113</v>
      </c>
      <c r="B11" s="28" t="s">
        <v>68</v>
      </c>
      <c r="C11" s="40">
        <f t="shared" si="0"/>
        <v>63</v>
      </c>
      <c r="D11" s="29">
        <v>50</v>
      </c>
      <c r="E11" s="30">
        <v>81.967213114754102</v>
      </c>
      <c r="F11" s="40">
        <v>7</v>
      </c>
      <c r="G11" s="30">
        <v>11.4754098360656</v>
      </c>
      <c r="H11" s="48">
        <f t="shared" si="1"/>
        <v>0.90476190476190477</v>
      </c>
      <c r="I11" s="40">
        <v>2</v>
      </c>
      <c r="J11" s="32">
        <v>3.27868852459016</v>
      </c>
      <c r="K11" s="40">
        <v>0</v>
      </c>
      <c r="L11" s="32">
        <v>0</v>
      </c>
      <c r="M11" s="40">
        <v>2</v>
      </c>
      <c r="N11" s="32">
        <v>3.27868852459016</v>
      </c>
      <c r="O11" s="48">
        <f t="shared" si="2"/>
        <v>6.3492063492063489E-2</v>
      </c>
      <c r="P11" s="40">
        <v>0</v>
      </c>
      <c r="Q11" s="39">
        <v>0</v>
      </c>
      <c r="R11" s="40">
        <v>0</v>
      </c>
      <c r="S11" s="39">
        <v>0</v>
      </c>
      <c r="T11" s="29"/>
      <c r="U11" s="30"/>
      <c r="V11" s="48">
        <f t="shared" si="3"/>
        <v>0</v>
      </c>
      <c r="W11" s="29"/>
      <c r="X11" s="30"/>
      <c r="Y11" s="48">
        <v>0</v>
      </c>
      <c r="Z11" s="29">
        <v>2</v>
      </c>
      <c r="AA11" s="31">
        <v>4.0816326530612201</v>
      </c>
      <c r="AB11" s="29"/>
    </row>
    <row r="12" spans="1:28" x14ac:dyDescent="0.25">
      <c r="A12" s="28" t="s">
        <v>113</v>
      </c>
      <c r="B12" s="28" t="s">
        <v>58</v>
      </c>
      <c r="C12" s="40">
        <f t="shared" si="0"/>
        <v>213</v>
      </c>
      <c r="D12" s="29">
        <v>175</v>
      </c>
      <c r="E12" s="30">
        <v>82.159624413145494</v>
      </c>
      <c r="F12" s="40">
        <v>19</v>
      </c>
      <c r="G12" s="30">
        <v>8.92018779342723</v>
      </c>
      <c r="H12" s="48">
        <f t="shared" si="1"/>
        <v>0.91079812206572774</v>
      </c>
      <c r="I12" s="40">
        <v>9</v>
      </c>
      <c r="J12" s="32">
        <v>4.2253521126760596</v>
      </c>
      <c r="K12" s="40">
        <v>5</v>
      </c>
      <c r="L12" s="32">
        <v>2.3474178403755901</v>
      </c>
      <c r="M12" s="40">
        <v>3</v>
      </c>
      <c r="N12" s="32">
        <v>1.40845070422535</v>
      </c>
      <c r="O12" s="48">
        <f t="shared" si="2"/>
        <v>7.9812206572769953E-2</v>
      </c>
      <c r="P12" s="40">
        <v>0</v>
      </c>
      <c r="Q12" s="39">
        <v>0</v>
      </c>
      <c r="R12" s="40">
        <v>2</v>
      </c>
      <c r="S12" s="39">
        <v>0.93896713615023497</v>
      </c>
      <c r="T12" s="29"/>
      <c r="U12" s="30"/>
      <c r="V12" s="48">
        <f t="shared" si="3"/>
        <v>9.3896713615023476E-3</v>
      </c>
      <c r="W12" s="29"/>
      <c r="X12" s="30"/>
      <c r="Y12" s="48">
        <v>0</v>
      </c>
      <c r="Z12" s="29">
        <v>0</v>
      </c>
      <c r="AA12" s="31">
        <v>0</v>
      </c>
      <c r="AB12" s="29"/>
    </row>
    <row r="13" spans="1:28" x14ac:dyDescent="0.25">
      <c r="A13" s="28" t="s">
        <v>113</v>
      </c>
      <c r="B13" s="28" t="s">
        <v>119</v>
      </c>
      <c r="C13" s="40">
        <f t="shared" si="0"/>
        <v>9</v>
      </c>
      <c r="D13" s="40">
        <v>8</v>
      </c>
      <c r="E13" s="39">
        <v>88.8888888888889</v>
      </c>
      <c r="F13" s="40">
        <v>0</v>
      </c>
      <c r="G13" s="39">
        <v>0</v>
      </c>
      <c r="H13" s="48">
        <f t="shared" si="1"/>
        <v>0.88888888888888884</v>
      </c>
      <c r="I13" s="40">
        <v>1</v>
      </c>
      <c r="J13" s="32">
        <v>11.1111111111111</v>
      </c>
      <c r="K13" s="40">
        <v>0</v>
      </c>
      <c r="L13" s="32">
        <v>0</v>
      </c>
      <c r="M13" s="40">
        <v>0</v>
      </c>
      <c r="N13" s="32">
        <v>0</v>
      </c>
      <c r="O13" s="48">
        <f t="shared" si="2"/>
        <v>0.1111111111111111</v>
      </c>
      <c r="P13" s="40">
        <v>0</v>
      </c>
      <c r="Q13" s="30">
        <v>0</v>
      </c>
      <c r="R13" s="40">
        <v>0</v>
      </c>
      <c r="S13" s="30">
        <v>0</v>
      </c>
      <c r="T13" s="29"/>
      <c r="U13" s="30"/>
      <c r="V13" s="48">
        <f t="shared" si="3"/>
        <v>0</v>
      </c>
      <c r="W13" s="29"/>
      <c r="X13" s="30"/>
      <c r="Y13" s="48">
        <v>0</v>
      </c>
      <c r="Z13" s="29">
        <v>0</v>
      </c>
      <c r="AA13" s="31">
        <v>0</v>
      </c>
      <c r="AB13" s="29"/>
    </row>
    <row r="14" spans="1:28" x14ac:dyDescent="0.25">
      <c r="A14" s="28" t="s">
        <v>112</v>
      </c>
      <c r="B14" s="43" t="s">
        <v>120</v>
      </c>
      <c r="C14" s="40">
        <f t="shared" si="0"/>
        <v>134</v>
      </c>
      <c r="D14" s="44">
        <v>61</v>
      </c>
      <c r="E14" s="45">
        <v>45.522388059701498</v>
      </c>
      <c r="F14" s="47">
        <v>28</v>
      </c>
      <c r="G14" s="45">
        <v>20.8955223880597</v>
      </c>
      <c r="H14" s="48">
        <f t="shared" si="1"/>
        <v>0.66417910447761197</v>
      </c>
      <c r="I14" s="46">
        <v>20</v>
      </c>
      <c r="J14" s="45">
        <v>14.9253731343284</v>
      </c>
      <c r="K14" s="46">
        <v>17</v>
      </c>
      <c r="L14" s="45">
        <v>12.686567164179101</v>
      </c>
      <c r="M14" s="46">
        <v>5</v>
      </c>
      <c r="N14" s="45">
        <v>3.7313432835820901</v>
      </c>
      <c r="O14" s="48">
        <f t="shared" si="2"/>
        <v>0.31343283582089554</v>
      </c>
      <c r="P14" s="46">
        <v>0</v>
      </c>
      <c r="Q14" s="45">
        <v>0</v>
      </c>
      <c r="R14" s="46">
        <v>2</v>
      </c>
      <c r="S14" s="45">
        <v>1.4925373134328399</v>
      </c>
      <c r="T14" s="33"/>
      <c r="U14" s="30"/>
      <c r="V14" s="48">
        <f t="shared" si="3"/>
        <v>1.4925373134328358E-2</v>
      </c>
      <c r="W14" s="33"/>
      <c r="X14" s="30"/>
      <c r="Y14" s="48">
        <v>0</v>
      </c>
      <c r="Z14" s="46">
        <v>1</v>
      </c>
      <c r="AA14" s="31">
        <v>0.75</v>
      </c>
      <c r="AB14" s="33"/>
    </row>
    <row r="15" spans="1:28" x14ac:dyDescent="0.25">
      <c r="A15" s="28" t="s">
        <v>112</v>
      </c>
      <c r="B15" s="28" t="s">
        <v>121</v>
      </c>
      <c r="C15" s="40">
        <f t="shared" si="0"/>
        <v>30</v>
      </c>
      <c r="D15" s="40">
        <v>11</v>
      </c>
      <c r="E15" s="32">
        <v>37.931034482758598</v>
      </c>
      <c r="F15" s="40">
        <v>8</v>
      </c>
      <c r="G15" s="32">
        <v>27.586206896551701</v>
      </c>
      <c r="H15" s="48">
        <f t="shared" si="1"/>
        <v>0.6333333333333333</v>
      </c>
      <c r="I15" s="40">
        <v>4</v>
      </c>
      <c r="J15" s="32">
        <v>13.7931034482759</v>
      </c>
      <c r="K15" s="40">
        <v>5</v>
      </c>
      <c r="L15" s="32">
        <v>17.241379310344801</v>
      </c>
      <c r="M15" s="40">
        <v>1</v>
      </c>
      <c r="N15" s="32">
        <v>3.4482758620689702</v>
      </c>
      <c r="O15" s="48">
        <f t="shared" si="2"/>
        <v>0.33333333333333331</v>
      </c>
      <c r="P15" s="40">
        <v>0</v>
      </c>
      <c r="Q15" s="32">
        <v>0</v>
      </c>
      <c r="R15" s="40">
        <v>0</v>
      </c>
      <c r="S15" s="32">
        <v>0</v>
      </c>
      <c r="T15" s="29"/>
      <c r="U15" s="30"/>
      <c r="V15" s="48">
        <f t="shared" si="3"/>
        <v>0</v>
      </c>
      <c r="W15" s="29"/>
      <c r="X15" s="30"/>
      <c r="Y15" s="48">
        <v>0</v>
      </c>
      <c r="Z15" s="29">
        <v>1</v>
      </c>
      <c r="AA15" s="31">
        <v>2.4390243902439002</v>
      </c>
      <c r="AB15" s="29"/>
    </row>
    <row r="16" spans="1:28" x14ac:dyDescent="0.25">
      <c r="A16" s="28" t="s">
        <v>111</v>
      </c>
      <c r="B16" s="28" t="s">
        <v>92</v>
      </c>
      <c r="C16" s="40">
        <f t="shared" si="0"/>
        <v>19</v>
      </c>
      <c r="D16" s="40">
        <v>8</v>
      </c>
      <c r="E16" s="32">
        <v>42.105263157894697</v>
      </c>
      <c r="F16" s="40">
        <v>7</v>
      </c>
      <c r="G16" s="32">
        <v>36.842105263157897</v>
      </c>
      <c r="H16" s="48">
        <f t="shared" si="1"/>
        <v>0.78947368421052633</v>
      </c>
      <c r="I16" s="40">
        <v>3</v>
      </c>
      <c r="J16" s="32">
        <v>15.789473684210501</v>
      </c>
      <c r="K16" s="40">
        <v>0</v>
      </c>
      <c r="L16" s="32">
        <v>0</v>
      </c>
      <c r="M16" s="40">
        <v>0</v>
      </c>
      <c r="N16" s="32">
        <v>0</v>
      </c>
      <c r="O16" s="48">
        <f t="shared" si="2"/>
        <v>0.15789473684210525</v>
      </c>
      <c r="P16" s="40">
        <v>1</v>
      </c>
      <c r="Q16" s="32">
        <v>5.2631578947368398</v>
      </c>
      <c r="R16" s="40">
        <v>0</v>
      </c>
      <c r="S16" s="32">
        <v>0</v>
      </c>
      <c r="T16" s="29"/>
      <c r="U16" s="30"/>
      <c r="V16" s="48">
        <f t="shared" si="3"/>
        <v>5.2631578947368418E-2</v>
      </c>
      <c r="W16" s="29"/>
      <c r="X16" s="30"/>
      <c r="Y16" s="48">
        <v>0</v>
      </c>
      <c r="Z16" s="29">
        <v>0</v>
      </c>
      <c r="AA16" s="31">
        <v>0</v>
      </c>
      <c r="AB16" s="29"/>
    </row>
    <row r="17" spans="1:28" x14ac:dyDescent="0.25">
      <c r="A17" s="28" t="s">
        <v>113</v>
      </c>
      <c r="B17" s="28" t="s">
        <v>122</v>
      </c>
      <c r="C17" s="40">
        <f t="shared" si="0"/>
        <v>11</v>
      </c>
      <c r="D17" s="40">
        <v>9</v>
      </c>
      <c r="E17" s="32">
        <v>81.818181818181799</v>
      </c>
      <c r="F17" s="40">
        <v>2</v>
      </c>
      <c r="G17" s="32">
        <v>18.181818181818201</v>
      </c>
      <c r="H17" s="48">
        <f t="shared" si="1"/>
        <v>1</v>
      </c>
      <c r="I17" s="40">
        <v>0</v>
      </c>
      <c r="J17" s="32">
        <v>0</v>
      </c>
      <c r="K17" s="40">
        <v>0</v>
      </c>
      <c r="L17" s="32">
        <v>0</v>
      </c>
      <c r="M17" s="40">
        <v>0</v>
      </c>
      <c r="N17" s="32">
        <v>0</v>
      </c>
      <c r="O17" s="48">
        <f t="shared" si="2"/>
        <v>0</v>
      </c>
      <c r="P17" s="40">
        <v>0</v>
      </c>
      <c r="Q17" s="32">
        <v>0</v>
      </c>
      <c r="R17" s="40">
        <v>0</v>
      </c>
      <c r="S17" s="32">
        <v>0</v>
      </c>
      <c r="T17" s="29"/>
      <c r="U17" s="30"/>
      <c r="V17" s="48">
        <f t="shared" si="3"/>
        <v>0</v>
      </c>
      <c r="W17" s="29"/>
      <c r="X17" s="30"/>
      <c r="Y17" s="48">
        <v>0</v>
      </c>
      <c r="Z17" s="29">
        <v>0</v>
      </c>
      <c r="AA17" s="31">
        <v>0</v>
      </c>
      <c r="AB17" s="29"/>
    </row>
    <row r="18" spans="1:28" ht="15.75" thickBot="1" x14ac:dyDescent="0.3">
      <c r="A18" s="34" t="s">
        <v>109</v>
      </c>
      <c r="B18" s="34"/>
      <c r="C18" s="42">
        <f t="shared" si="0"/>
        <v>640</v>
      </c>
      <c r="D18" s="41">
        <f>SUM(D8:D17)</f>
        <v>451</v>
      </c>
      <c r="E18" s="36">
        <f>(D18/C18)</f>
        <v>0.70468750000000002</v>
      </c>
      <c r="F18" s="41">
        <f>SUM(F8:F17)</f>
        <v>85</v>
      </c>
      <c r="G18" s="36">
        <f>(F18/C18)</f>
        <v>0.1328125</v>
      </c>
      <c r="H18" s="36">
        <f>(E18+G18)</f>
        <v>0.83750000000000002</v>
      </c>
      <c r="I18" s="41">
        <f>SUM(I8:I17)</f>
        <v>48</v>
      </c>
      <c r="J18" s="36">
        <f>(I18/C18)</f>
        <v>7.4999999999999997E-2</v>
      </c>
      <c r="K18" s="41">
        <f>SUM(K8:K17)</f>
        <v>29</v>
      </c>
      <c r="L18" s="36">
        <f>(K18/C18)</f>
        <v>4.5312499999999999E-2</v>
      </c>
      <c r="M18" s="41">
        <f>SUM(M8:M17)</f>
        <v>12</v>
      </c>
      <c r="N18" s="36">
        <f>(M18/C18)</f>
        <v>1.8749999999999999E-2</v>
      </c>
      <c r="O18" s="36">
        <f>(J18+L18+N18)</f>
        <v>0.13906249999999998</v>
      </c>
      <c r="P18" s="41">
        <f>SUM(P8:P17)</f>
        <v>2</v>
      </c>
      <c r="Q18" s="35">
        <f>(P18/C18)</f>
        <v>3.1250000000000002E-3</v>
      </c>
      <c r="R18" s="41">
        <f>SUM(R8:R17)</f>
        <v>5</v>
      </c>
      <c r="S18" s="36">
        <f>(R18/C18)</f>
        <v>7.8125E-3</v>
      </c>
      <c r="T18" s="41">
        <f>SUM(T8:T17)</f>
        <v>0</v>
      </c>
      <c r="U18" s="36">
        <f>(T18/C18)</f>
        <v>0</v>
      </c>
      <c r="V18" s="36">
        <f>(Q18+S18+U18)</f>
        <v>1.0937499999999999E-2</v>
      </c>
      <c r="W18" s="41">
        <f>SUM(W8:W17)</f>
        <v>0</v>
      </c>
      <c r="X18" s="36">
        <f>(W18/C18)</f>
        <v>0</v>
      </c>
      <c r="Y18" s="36">
        <f>(X18)</f>
        <v>0</v>
      </c>
      <c r="Z18" s="41">
        <f>SUM(Z8:Z17)</f>
        <v>8</v>
      </c>
      <c r="AA18" s="36">
        <f>(Z18/C18)</f>
        <v>1.2500000000000001E-2</v>
      </c>
      <c r="AB18" s="35"/>
    </row>
    <row r="19" spans="1:28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3"/>
  <sheetViews>
    <sheetView topLeftCell="E1" zoomScale="71" zoomScaleNormal="71" workbookViewId="0">
      <selection activeCell="AB66" sqref="AB66:AC68"/>
    </sheetView>
  </sheetViews>
  <sheetFormatPr defaultRowHeight="15" x14ac:dyDescent="0.25"/>
  <sheetData>
    <row r="1" spans="1:29" ht="25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18" x14ac:dyDescent="0.25">
      <c r="A3" s="1"/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2"/>
      <c r="Y3" s="2"/>
      <c r="Z3" s="2"/>
      <c r="AA3" s="2"/>
      <c r="AB3" s="2"/>
      <c r="AC3" s="2"/>
    </row>
    <row r="4" spans="1:29" x14ac:dyDescent="0.25">
      <c r="A4" s="57" t="s">
        <v>124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5.75" thickBot="1" x14ac:dyDescent="0.3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7" t="s">
        <v>28</v>
      </c>
      <c r="AB7" s="6" t="s">
        <v>29</v>
      </c>
      <c r="AC7" s="7" t="s">
        <v>30</v>
      </c>
    </row>
    <row r="8" spans="1:29" ht="15.75" thickTop="1" x14ac:dyDescent="0.25">
      <c r="A8" s="8" t="s">
        <v>39</v>
      </c>
      <c r="B8" s="8" t="s">
        <v>40</v>
      </c>
      <c r="C8" s="38">
        <f t="shared" ref="C8:C43" si="0">D8+F8+I8+K8+M8+P8+R8+T8+W8+Y8+AB8</f>
        <v>283</v>
      </c>
      <c r="D8" s="9">
        <v>92</v>
      </c>
      <c r="E8" s="13">
        <v>32.508833922261502</v>
      </c>
      <c r="F8" s="14">
        <v>39</v>
      </c>
      <c r="G8" s="10">
        <v>13.7809187279152</v>
      </c>
      <c r="H8" s="48">
        <f t="shared" ref="H8:H15" si="1">((D8+F8)/C8)</f>
        <v>0.4628975265017668</v>
      </c>
      <c r="I8" s="11">
        <v>31</v>
      </c>
      <c r="J8" s="10">
        <v>10.9540636042403</v>
      </c>
      <c r="K8" s="11">
        <v>39</v>
      </c>
      <c r="L8" s="10">
        <v>13.7809187279152</v>
      </c>
      <c r="M8" s="11">
        <v>17</v>
      </c>
      <c r="N8" s="10">
        <v>6.00706713780919</v>
      </c>
      <c r="O8" s="48">
        <f t="shared" ref="O8:O68" si="2">((I8+K8+M8)/C8)</f>
        <v>0.30742049469964666</v>
      </c>
      <c r="P8" s="11">
        <v>16</v>
      </c>
      <c r="Q8" s="10">
        <v>5.65371024734982</v>
      </c>
      <c r="R8" s="11">
        <v>19</v>
      </c>
      <c r="S8" s="10">
        <v>6.7137809187279203</v>
      </c>
      <c r="T8" s="11">
        <v>16</v>
      </c>
      <c r="U8" s="10">
        <v>5.65371024734982</v>
      </c>
      <c r="V8" s="48">
        <f t="shared" ref="V8:V68" si="3">((P8+R8+T8)/C8)</f>
        <v>0.18021201413427562</v>
      </c>
      <c r="W8" s="11">
        <v>4</v>
      </c>
      <c r="X8" s="10">
        <v>1.4134275618374601</v>
      </c>
      <c r="Y8" s="11">
        <v>3</v>
      </c>
      <c r="Z8" s="10">
        <v>1.0600706713780901</v>
      </c>
      <c r="AA8" s="48">
        <f t="shared" ref="AA8:AA68" si="4">((W8+Y8)/C8)</f>
        <v>2.4734982332155476E-2</v>
      </c>
      <c r="AB8" s="11">
        <v>7</v>
      </c>
      <c r="AC8" s="12">
        <v>2.4734982332155502</v>
      </c>
    </row>
    <row r="9" spans="1:29" x14ac:dyDescent="0.25">
      <c r="A9" s="8" t="s">
        <v>75</v>
      </c>
      <c r="B9" s="8" t="s">
        <v>76</v>
      </c>
      <c r="C9" s="38">
        <f t="shared" si="0"/>
        <v>41</v>
      </c>
      <c r="D9" s="9">
        <v>8</v>
      </c>
      <c r="E9" s="10">
        <v>19.512195121951201</v>
      </c>
      <c r="F9" s="11">
        <v>8</v>
      </c>
      <c r="G9" s="10">
        <v>19.512195121951201</v>
      </c>
      <c r="H9" s="48">
        <f t="shared" si="1"/>
        <v>0.3902439024390244</v>
      </c>
      <c r="I9" s="11">
        <v>9</v>
      </c>
      <c r="J9" s="10">
        <v>21.951219512195099</v>
      </c>
      <c r="K9" s="11">
        <v>5</v>
      </c>
      <c r="L9" s="10">
        <v>12.1951219512195</v>
      </c>
      <c r="M9" s="11">
        <v>2</v>
      </c>
      <c r="N9" s="10">
        <v>4.8780487804878003</v>
      </c>
      <c r="O9" s="48">
        <f t="shared" si="2"/>
        <v>0.3902439024390244</v>
      </c>
      <c r="P9" s="11">
        <v>1</v>
      </c>
      <c r="Q9" s="10">
        <v>2.4390243902439002</v>
      </c>
      <c r="R9" s="11">
        <v>3</v>
      </c>
      <c r="S9" s="10">
        <v>7.3170731707317103</v>
      </c>
      <c r="T9" s="11">
        <v>1</v>
      </c>
      <c r="U9" s="10">
        <v>2.4390243902439002</v>
      </c>
      <c r="V9" s="48">
        <f t="shared" si="3"/>
        <v>0.12195121951219512</v>
      </c>
      <c r="W9" s="11">
        <v>1</v>
      </c>
      <c r="X9" s="10">
        <v>2.4390243902439002</v>
      </c>
      <c r="Y9" s="11">
        <v>2</v>
      </c>
      <c r="Z9" s="10">
        <v>4.8780487804878003</v>
      </c>
      <c r="AA9" s="48">
        <f t="shared" si="4"/>
        <v>7.3170731707317069E-2</v>
      </c>
      <c r="AB9" s="11">
        <v>1</v>
      </c>
      <c r="AC9" s="12">
        <v>2.4390243902439002</v>
      </c>
    </row>
    <row r="10" spans="1:29" x14ac:dyDescent="0.25">
      <c r="A10" s="8" t="s">
        <v>98</v>
      </c>
      <c r="B10" s="8" t="s">
        <v>99</v>
      </c>
      <c r="C10" s="38">
        <f t="shared" si="0"/>
        <v>207</v>
      </c>
      <c r="D10" s="9">
        <v>50</v>
      </c>
      <c r="E10" s="10">
        <v>24.154589371980698</v>
      </c>
      <c r="F10" s="11">
        <v>42</v>
      </c>
      <c r="G10" s="10">
        <v>20.289855072463801</v>
      </c>
      <c r="H10" s="48">
        <f t="shared" si="1"/>
        <v>0.44444444444444442</v>
      </c>
      <c r="I10" s="11">
        <v>12</v>
      </c>
      <c r="J10" s="10">
        <v>5.7971014492753596</v>
      </c>
      <c r="K10" s="11">
        <v>26</v>
      </c>
      <c r="L10" s="10">
        <v>12.56038647343</v>
      </c>
      <c r="M10" s="11">
        <v>25</v>
      </c>
      <c r="N10" s="10">
        <v>12.077294685990299</v>
      </c>
      <c r="O10" s="48">
        <f t="shared" si="2"/>
        <v>0.30434782608695654</v>
      </c>
      <c r="P10" s="11">
        <v>14</v>
      </c>
      <c r="Q10" s="10">
        <v>6.7632850241545901</v>
      </c>
      <c r="R10" s="11">
        <v>9</v>
      </c>
      <c r="S10" s="10">
        <v>4.3478260869565197</v>
      </c>
      <c r="T10" s="11">
        <v>6</v>
      </c>
      <c r="U10" s="10">
        <v>2.8985507246376798</v>
      </c>
      <c r="V10" s="48">
        <f t="shared" si="3"/>
        <v>0.14009661835748793</v>
      </c>
      <c r="W10" s="11">
        <v>6</v>
      </c>
      <c r="X10" s="10">
        <v>2.8985507246376798</v>
      </c>
      <c r="Y10" s="11">
        <v>3</v>
      </c>
      <c r="Z10" s="10">
        <v>1.4492753623188399</v>
      </c>
      <c r="AA10" s="48">
        <f t="shared" si="4"/>
        <v>4.3478260869565216E-2</v>
      </c>
      <c r="AB10" s="11">
        <v>14</v>
      </c>
      <c r="AC10" s="12">
        <v>6.7632850241545901</v>
      </c>
    </row>
    <row r="11" spans="1:29" x14ac:dyDescent="0.25">
      <c r="A11" s="8" t="s">
        <v>79</v>
      </c>
      <c r="B11" s="8" t="s">
        <v>80</v>
      </c>
      <c r="C11" s="38">
        <f t="shared" si="0"/>
        <v>32</v>
      </c>
      <c r="D11" s="9">
        <v>14</v>
      </c>
      <c r="E11" s="10">
        <v>43.75</v>
      </c>
      <c r="F11" s="11">
        <v>5</v>
      </c>
      <c r="G11" s="10">
        <v>15.625</v>
      </c>
      <c r="H11" s="48">
        <f t="shared" si="1"/>
        <v>0.59375</v>
      </c>
      <c r="I11" s="19">
        <v>3</v>
      </c>
      <c r="J11" s="10">
        <v>9.375</v>
      </c>
      <c r="K11" s="11">
        <v>5</v>
      </c>
      <c r="L11" s="10">
        <v>15.625</v>
      </c>
      <c r="M11" s="11">
        <v>0</v>
      </c>
      <c r="N11" s="10">
        <v>0</v>
      </c>
      <c r="O11" s="48">
        <f t="shared" si="2"/>
        <v>0.25</v>
      </c>
      <c r="P11" s="11">
        <v>1</v>
      </c>
      <c r="Q11" s="10">
        <v>3.125</v>
      </c>
      <c r="R11" s="11">
        <v>2</v>
      </c>
      <c r="S11" s="10">
        <v>6.25</v>
      </c>
      <c r="T11" s="11">
        <v>0</v>
      </c>
      <c r="U11" s="10">
        <v>0</v>
      </c>
      <c r="V11" s="48">
        <f t="shared" si="3"/>
        <v>9.375E-2</v>
      </c>
      <c r="W11" s="11">
        <v>0</v>
      </c>
      <c r="X11" s="10">
        <v>0</v>
      </c>
      <c r="Y11" s="11">
        <v>1</v>
      </c>
      <c r="Z11" s="10">
        <v>3.125</v>
      </c>
      <c r="AA11" s="48">
        <f t="shared" si="4"/>
        <v>3.125E-2</v>
      </c>
      <c r="AB11" s="11">
        <v>1</v>
      </c>
      <c r="AC11" s="12">
        <v>3.125</v>
      </c>
    </row>
    <row r="12" spans="1:29" x14ac:dyDescent="0.25">
      <c r="A12" s="8" t="s">
        <v>34</v>
      </c>
      <c r="B12" s="8" t="s">
        <v>35</v>
      </c>
      <c r="C12" s="38">
        <f t="shared" si="0"/>
        <v>327</v>
      </c>
      <c r="D12" s="49">
        <v>105</v>
      </c>
      <c r="E12" s="54">
        <v>32.110091743119298</v>
      </c>
      <c r="F12" s="14">
        <v>64</v>
      </c>
      <c r="G12" s="10">
        <v>19.5718654434251</v>
      </c>
      <c r="H12" s="48">
        <f t="shared" si="1"/>
        <v>0.51681957186544347</v>
      </c>
      <c r="I12" s="11">
        <v>33</v>
      </c>
      <c r="J12" s="10">
        <v>10.0917431192661</v>
      </c>
      <c r="K12" s="11">
        <v>41</v>
      </c>
      <c r="L12" s="10">
        <v>12.5382262996942</v>
      </c>
      <c r="M12" s="11">
        <v>23</v>
      </c>
      <c r="N12" s="10">
        <v>7.0336391437308903</v>
      </c>
      <c r="O12" s="48">
        <f t="shared" si="2"/>
        <v>0.29663608562691129</v>
      </c>
      <c r="P12" s="11">
        <v>12</v>
      </c>
      <c r="Q12" s="10">
        <v>3.6697247706421998</v>
      </c>
      <c r="R12" s="11">
        <v>13</v>
      </c>
      <c r="S12" s="10">
        <v>3.9755351681957198</v>
      </c>
      <c r="T12" s="11">
        <v>5</v>
      </c>
      <c r="U12" s="10">
        <v>1.5290519877675799</v>
      </c>
      <c r="V12" s="48">
        <f t="shared" si="3"/>
        <v>9.1743119266055051E-2</v>
      </c>
      <c r="W12" s="11">
        <v>5</v>
      </c>
      <c r="X12" s="10">
        <v>1.5290519877675799</v>
      </c>
      <c r="Y12" s="11">
        <v>7</v>
      </c>
      <c r="Z12" s="10">
        <v>2.1406727828746202</v>
      </c>
      <c r="AA12" s="48">
        <f t="shared" si="4"/>
        <v>3.669724770642202E-2</v>
      </c>
      <c r="AB12" s="14">
        <v>19</v>
      </c>
      <c r="AC12" s="12">
        <v>5.81039755351682</v>
      </c>
    </row>
    <row r="13" spans="1:29" x14ac:dyDescent="0.25">
      <c r="A13" s="8" t="s">
        <v>34</v>
      </c>
      <c r="B13" s="8" t="s">
        <v>36</v>
      </c>
      <c r="C13" s="38">
        <f t="shared" si="0"/>
        <v>312</v>
      </c>
      <c r="D13" s="9">
        <v>158</v>
      </c>
      <c r="E13" s="13">
        <v>50.6410256410256</v>
      </c>
      <c r="F13" s="14">
        <v>64</v>
      </c>
      <c r="G13" s="10">
        <v>20.5128205128205</v>
      </c>
      <c r="H13" s="48">
        <f t="shared" si="1"/>
        <v>0.71153846153846156</v>
      </c>
      <c r="I13" s="11">
        <v>34</v>
      </c>
      <c r="J13" s="10">
        <v>10.8974358974359</v>
      </c>
      <c r="K13" s="11">
        <v>15</v>
      </c>
      <c r="L13" s="10">
        <v>4.8076923076923102</v>
      </c>
      <c r="M13" s="11">
        <v>16</v>
      </c>
      <c r="N13" s="10">
        <v>5.1282051282051304</v>
      </c>
      <c r="O13" s="48">
        <f t="shared" si="2"/>
        <v>0.20833333333333334</v>
      </c>
      <c r="P13" s="11">
        <v>11</v>
      </c>
      <c r="Q13" s="10">
        <v>3.52564102564103</v>
      </c>
      <c r="R13" s="11">
        <v>2</v>
      </c>
      <c r="S13" s="10">
        <v>0.64102564102564097</v>
      </c>
      <c r="T13" s="11">
        <v>5</v>
      </c>
      <c r="U13" s="10">
        <v>1.6025641025641</v>
      </c>
      <c r="V13" s="48">
        <f t="shared" si="3"/>
        <v>5.7692307692307696E-2</v>
      </c>
      <c r="W13" s="11">
        <v>3</v>
      </c>
      <c r="X13" s="10">
        <v>0.96153846153846201</v>
      </c>
      <c r="Y13" s="11">
        <v>2</v>
      </c>
      <c r="Z13" s="10">
        <v>0.64102564102564097</v>
      </c>
      <c r="AA13" s="48">
        <f t="shared" si="4"/>
        <v>1.6025641025641024E-2</v>
      </c>
      <c r="AB13" s="14">
        <v>2</v>
      </c>
      <c r="AC13" s="12">
        <v>0.64102564102564097</v>
      </c>
    </row>
    <row r="14" spans="1:29" x14ac:dyDescent="0.25">
      <c r="A14" s="8" t="s">
        <v>37</v>
      </c>
      <c r="B14" s="8" t="s">
        <v>37</v>
      </c>
      <c r="C14" s="38">
        <f t="shared" si="0"/>
        <v>876</v>
      </c>
      <c r="D14" s="9">
        <v>262</v>
      </c>
      <c r="E14" s="13">
        <v>29.908675799086801</v>
      </c>
      <c r="F14" s="14">
        <v>142</v>
      </c>
      <c r="G14" s="10">
        <v>16.210045662100502</v>
      </c>
      <c r="H14" s="48">
        <f t="shared" si="1"/>
        <v>0.46118721461187212</v>
      </c>
      <c r="I14" s="11">
        <v>115</v>
      </c>
      <c r="J14" s="10">
        <v>13.127853881278501</v>
      </c>
      <c r="K14" s="11">
        <v>120</v>
      </c>
      <c r="L14" s="10">
        <v>13.698630136986299</v>
      </c>
      <c r="M14" s="11">
        <v>88</v>
      </c>
      <c r="N14" s="10">
        <v>10.0456621004566</v>
      </c>
      <c r="O14" s="48">
        <f t="shared" si="2"/>
        <v>0.36872146118721461</v>
      </c>
      <c r="P14" s="11">
        <v>41</v>
      </c>
      <c r="Q14" s="10">
        <v>4.6803652968036502</v>
      </c>
      <c r="R14" s="11">
        <v>56</v>
      </c>
      <c r="S14" s="10">
        <v>6.3926940639269398</v>
      </c>
      <c r="T14" s="11">
        <v>28</v>
      </c>
      <c r="U14" s="10">
        <v>3.1963470319634699</v>
      </c>
      <c r="V14" s="48">
        <f t="shared" si="3"/>
        <v>0.14269406392694065</v>
      </c>
      <c r="W14" s="11">
        <v>10</v>
      </c>
      <c r="X14" s="10">
        <v>1.1415525114155201</v>
      </c>
      <c r="Y14" s="11">
        <v>7</v>
      </c>
      <c r="Z14" s="10">
        <v>0.79908675799086804</v>
      </c>
      <c r="AA14" s="48">
        <f t="shared" si="4"/>
        <v>1.9406392694063926E-2</v>
      </c>
      <c r="AB14" s="14">
        <v>7</v>
      </c>
      <c r="AC14" s="12">
        <v>0.79908675799086804</v>
      </c>
    </row>
    <row r="15" spans="1:29" x14ac:dyDescent="0.25">
      <c r="A15" s="8" t="s">
        <v>39</v>
      </c>
      <c r="B15" s="8" t="s">
        <v>41</v>
      </c>
      <c r="C15" s="38">
        <f t="shared" si="0"/>
        <v>165</v>
      </c>
      <c r="D15" s="9">
        <v>38</v>
      </c>
      <c r="E15" s="13">
        <v>23.030303030302999</v>
      </c>
      <c r="F15" s="14">
        <v>23</v>
      </c>
      <c r="G15" s="10">
        <v>13.9393939393939</v>
      </c>
      <c r="H15" s="48">
        <f t="shared" si="1"/>
        <v>0.36969696969696969</v>
      </c>
      <c r="I15" s="11">
        <v>25</v>
      </c>
      <c r="J15" s="10">
        <v>15.1515151515152</v>
      </c>
      <c r="K15" s="11">
        <v>33</v>
      </c>
      <c r="L15" s="10">
        <v>20</v>
      </c>
      <c r="M15" s="11">
        <v>22</v>
      </c>
      <c r="N15" s="10">
        <v>13.3333333333333</v>
      </c>
      <c r="O15" s="48">
        <f t="shared" si="2"/>
        <v>0.48484848484848486</v>
      </c>
      <c r="P15" s="11">
        <v>10</v>
      </c>
      <c r="Q15" s="10">
        <v>6.0606060606060597</v>
      </c>
      <c r="R15" s="11">
        <v>6</v>
      </c>
      <c r="S15" s="10">
        <v>3.6363636363636398</v>
      </c>
      <c r="T15" s="11">
        <v>5</v>
      </c>
      <c r="U15" s="10">
        <v>3.0303030303030298</v>
      </c>
      <c r="V15" s="48">
        <f t="shared" si="3"/>
        <v>0.12727272727272726</v>
      </c>
      <c r="W15" s="11">
        <v>1</v>
      </c>
      <c r="X15" s="10">
        <v>0.60606060606060597</v>
      </c>
      <c r="Y15" s="11">
        <v>0</v>
      </c>
      <c r="Z15" s="10">
        <v>0</v>
      </c>
      <c r="AA15" s="48">
        <f t="shared" si="4"/>
        <v>6.0606060606060606E-3</v>
      </c>
      <c r="AB15" s="11">
        <v>2</v>
      </c>
      <c r="AC15" s="12">
        <v>1.2121212121212099</v>
      </c>
    </row>
    <row r="16" spans="1:29" x14ac:dyDescent="0.25">
      <c r="A16" s="8" t="s">
        <v>38</v>
      </c>
      <c r="B16" s="8" t="s">
        <v>38</v>
      </c>
      <c r="C16" s="38">
        <f t="shared" si="0"/>
        <v>19</v>
      </c>
      <c r="D16" s="9">
        <v>8</v>
      </c>
      <c r="E16" s="14">
        <v>42.105263157894697</v>
      </c>
      <c r="F16" s="13">
        <v>0</v>
      </c>
      <c r="G16" s="10">
        <v>0</v>
      </c>
      <c r="H16" s="48" t="e">
        <f>((E16+#REF!)/C16)</f>
        <v>#REF!</v>
      </c>
      <c r="I16" s="11">
        <v>2</v>
      </c>
      <c r="J16" s="10">
        <v>10.526315789473699</v>
      </c>
      <c r="K16" s="11">
        <v>4</v>
      </c>
      <c r="L16" s="10">
        <v>21.052631578947398</v>
      </c>
      <c r="M16" s="11">
        <v>0</v>
      </c>
      <c r="N16" s="10">
        <v>0</v>
      </c>
      <c r="O16" s="48">
        <f t="shared" si="2"/>
        <v>0.31578947368421051</v>
      </c>
      <c r="P16" s="11">
        <v>1</v>
      </c>
      <c r="Q16" s="10">
        <v>5.2631578947368398</v>
      </c>
      <c r="R16" s="11">
        <v>1</v>
      </c>
      <c r="S16" s="10">
        <v>5.2631578947368398</v>
      </c>
      <c r="T16" s="11">
        <v>1</v>
      </c>
      <c r="U16" s="10">
        <v>5.2631578947368398</v>
      </c>
      <c r="V16" s="48">
        <f t="shared" si="3"/>
        <v>0.15789473684210525</v>
      </c>
      <c r="W16" s="11">
        <v>0</v>
      </c>
      <c r="X16" s="10">
        <v>0</v>
      </c>
      <c r="Y16" s="11">
        <v>1</v>
      </c>
      <c r="Z16" s="10">
        <v>5.2631578947368398</v>
      </c>
      <c r="AA16" s="48">
        <f t="shared" si="4"/>
        <v>5.2631578947368418E-2</v>
      </c>
      <c r="AB16" s="14">
        <v>1</v>
      </c>
      <c r="AC16" s="12">
        <v>5.2631578947368398</v>
      </c>
    </row>
    <row r="17" spans="1:29" x14ac:dyDescent="0.25">
      <c r="A17" s="8" t="s">
        <v>39</v>
      </c>
      <c r="B17" s="8" t="s">
        <v>42</v>
      </c>
      <c r="C17" s="38">
        <f t="shared" si="0"/>
        <v>162</v>
      </c>
      <c r="D17" s="9">
        <v>60</v>
      </c>
      <c r="E17" s="13">
        <v>37.037037037037003</v>
      </c>
      <c r="F17" s="14">
        <v>17</v>
      </c>
      <c r="G17" s="10">
        <v>10.493827160493799</v>
      </c>
      <c r="H17" s="48">
        <f t="shared" ref="H17:H68" si="5">((D17+F17)/C17)</f>
        <v>0.47530864197530864</v>
      </c>
      <c r="I17" s="11">
        <v>13</v>
      </c>
      <c r="J17" s="10">
        <v>8.0246913580246897</v>
      </c>
      <c r="K17" s="11">
        <v>26</v>
      </c>
      <c r="L17" s="10">
        <v>16.049382716049401</v>
      </c>
      <c r="M17" s="11">
        <v>11</v>
      </c>
      <c r="N17" s="10">
        <v>6.7901234567901199</v>
      </c>
      <c r="O17" s="48">
        <f t="shared" si="2"/>
        <v>0.30864197530864196</v>
      </c>
      <c r="P17" s="11">
        <v>8</v>
      </c>
      <c r="Q17" s="10">
        <v>4.9382716049382704</v>
      </c>
      <c r="R17" s="11">
        <v>13</v>
      </c>
      <c r="S17" s="10">
        <v>8.0246913580246897</v>
      </c>
      <c r="T17" s="11">
        <v>4</v>
      </c>
      <c r="U17" s="10">
        <v>2.4691358024691401</v>
      </c>
      <c r="V17" s="48">
        <f t="shared" si="3"/>
        <v>0.15432098765432098</v>
      </c>
      <c r="W17" s="11">
        <v>3</v>
      </c>
      <c r="X17" s="10">
        <v>1.8518518518518501</v>
      </c>
      <c r="Y17" s="11">
        <v>1</v>
      </c>
      <c r="Z17" s="10">
        <v>0.61728395061728403</v>
      </c>
      <c r="AA17" s="48">
        <f t="shared" si="4"/>
        <v>2.4691358024691357E-2</v>
      </c>
      <c r="AB17" s="11">
        <v>6</v>
      </c>
      <c r="AC17" s="12">
        <v>3.7037037037037002</v>
      </c>
    </row>
    <row r="18" spans="1:29" x14ac:dyDescent="0.25">
      <c r="A18" s="8" t="s">
        <v>48</v>
      </c>
      <c r="B18" s="8" t="s">
        <v>48</v>
      </c>
      <c r="C18" s="38">
        <f t="shared" si="0"/>
        <v>324</v>
      </c>
      <c r="D18" s="16">
        <v>60</v>
      </c>
      <c r="E18" s="10">
        <v>18.518518518518501</v>
      </c>
      <c r="F18" s="11">
        <v>27</v>
      </c>
      <c r="G18" s="10">
        <v>8.3333333333333304</v>
      </c>
      <c r="H18" s="48">
        <f t="shared" si="5"/>
        <v>0.26851851851851855</v>
      </c>
      <c r="I18" s="11">
        <v>27</v>
      </c>
      <c r="J18" s="10">
        <v>8.3333333333333304</v>
      </c>
      <c r="K18" s="11">
        <v>45</v>
      </c>
      <c r="L18" s="10">
        <v>13.8888888888889</v>
      </c>
      <c r="M18" s="11">
        <v>33</v>
      </c>
      <c r="N18" s="10">
        <v>10.185185185185199</v>
      </c>
      <c r="O18" s="48">
        <f t="shared" si="2"/>
        <v>0.32407407407407407</v>
      </c>
      <c r="P18" s="11">
        <v>30</v>
      </c>
      <c r="Q18" s="10">
        <v>9.2592592592592595</v>
      </c>
      <c r="R18" s="11">
        <v>33</v>
      </c>
      <c r="S18" s="10">
        <v>10.185185185185199</v>
      </c>
      <c r="T18" s="11">
        <v>21</v>
      </c>
      <c r="U18" s="10">
        <v>6.4814814814814801</v>
      </c>
      <c r="V18" s="48">
        <f t="shared" si="3"/>
        <v>0.25925925925925924</v>
      </c>
      <c r="W18" s="11">
        <v>11</v>
      </c>
      <c r="X18" s="10">
        <v>3.3950617283950599</v>
      </c>
      <c r="Y18" s="11">
        <v>17</v>
      </c>
      <c r="Z18" s="10">
        <v>5.2469135802469102</v>
      </c>
      <c r="AA18" s="48">
        <f t="shared" si="4"/>
        <v>8.6419753086419748E-2</v>
      </c>
      <c r="AB18" s="11">
        <v>20</v>
      </c>
      <c r="AC18" s="12">
        <v>6.1728395061728403</v>
      </c>
    </row>
    <row r="19" spans="1:29" x14ac:dyDescent="0.25">
      <c r="A19" s="8" t="s">
        <v>79</v>
      </c>
      <c r="B19" s="8" t="s">
        <v>81</v>
      </c>
      <c r="C19" s="38">
        <f t="shared" si="0"/>
        <v>38</v>
      </c>
      <c r="D19" s="9">
        <v>11</v>
      </c>
      <c r="E19" s="10">
        <v>28.947368421052602</v>
      </c>
      <c r="F19" s="11">
        <v>3</v>
      </c>
      <c r="G19" s="10">
        <v>7.8947368421052602</v>
      </c>
      <c r="H19" s="48">
        <f t="shared" si="5"/>
        <v>0.36842105263157893</v>
      </c>
      <c r="I19" s="11">
        <v>7</v>
      </c>
      <c r="J19" s="10">
        <v>18.421052631578899</v>
      </c>
      <c r="K19" s="11">
        <v>6</v>
      </c>
      <c r="L19" s="10">
        <v>15.789473684210501</v>
      </c>
      <c r="M19" s="11">
        <v>4</v>
      </c>
      <c r="N19" s="10">
        <v>10.526315789473699</v>
      </c>
      <c r="O19" s="48">
        <f t="shared" si="2"/>
        <v>0.44736842105263158</v>
      </c>
      <c r="P19" s="11">
        <v>0</v>
      </c>
      <c r="Q19" s="10">
        <v>0</v>
      </c>
      <c r="R19" s="11">
        <v>1</v>
      </c>
      <c r="S19" s="10">
        <v>2.6315789473684199</v>
      </c>
      <c r="T19" s="11">
        <v>3</v>
      </c>
      <c r="U19" s="10">
        <v>7.8947368421052602</v>
      </c>
      <c r="V19" s="48">
        <f t="shared" si="3"/>
        <v>0.10526315789473684</v>
      </c>
      <c r="W19" s="11">
        <v>0</v>
      </c>
      <c r="X19" s="10">
        <v>0</v>
      </c>
      <c r="Y19" s="11">
        <v>1</v>
      </c>
      <c r="Z19" s="10">
        <v>2.6315789473684199</v>
      </c>
      <c r="AA19" s="48">
        <f t="shared" si="4"/>
        <v>2.6315789473684209E-2</v>
      </c>
      <c r="AB19" s="11">
        <v>2</v>
      </c>
      <c r="AC19" s="12">
        <v>5.2631578947368398</v>
      </c>
    </row>
    <row r="20" spans="1:29" x14ac:dyDescent="0.25">
      <c r="A20" s="8" t="s">
        <v>49</v>
      </c>
      <c r="B20" s="8" t="s">
        <v>50</v>
      </c>
      <c r="C20" s="38">
        <f t="shared" si="0"/>
        <v>130</v>
      </c>
      <c r="D20" s="16">
        <v>39</v>
      </c>
      <c r="E20" s="10">
        <v>30</v>
      </c>
      <c r="F20" s="11">
        <v>13</v>
      </c>
      <c r="G20" s="10">
        <v>10</v>
      </c>
      <c r="H20" s="48">
        <f t="shared" si="5"/>
        <v>0.4</v>
      </c>
      <c r="I20" s="11">
        <v>8</v>
      </c>
      <c r="J20" s="10">
        <v>6.1538461538461497</v>
      </c>
      <c r="K20" s="11">
        <v>23</v>
      </c>
      <c r="L20" s="10">
        <v>17.692307692307701</v>
      </c>
      <c r="M20" s="11">
        <v>8</v>
      </c>
      <c r="N20" s="10">
        <v>6.1538461538461497</v>
      </c>
      <c r="O20" s="48">
        <f t="shared" si="2"/>
        <v>0.3</v>
      </c>
      <c r="P20" s="11">
        <v>5</v>
      </c>
      <c r="Q20" s="10">
        <v>3.8461538461538498</v>
      </c>
      <c r="R20" s="11">
        <v>5</v>
      </c>
      <c r="S20" s="10">
        <v>3.8461538461538498</v>
      </c>
      <c r="T20" s="11">
        <v>7</v>
      </c>
      <c r="U20" s="10">
        <v>5.3846153846153904</v>
      </c>
      <c r="V20" s="48">
        <f t="shared" si="3"/>
        <v>0.13076923076923078</v>
      </c>
      <c r="W20" s="11">
        <v>1</v>
      </c>
      <c r="X20" s="10">
        <v>0.76923076923076905</v>
      </c>
      <c r="Y20" s="11">
        <v>11</v>
      </c>
      <c r="Z20" s="10">
        <v>8.4615384615384599</v>
      </c>
      <c r="AA20" s="48">
        <f t="shared" si="4"/>
        <v>9.2307692307692313E-2</v>
      </c>
      <c r="AB20" s="11">
        <v>10</v>
      </c>
      <c r="AC20" s="12">
        <v>7.6923076923076898</v>
      </c>
    </row>
    <row r="21" spans="1:29" x14ac:dyDescent="0.25">
      <c r="A21" s="8" t="s">
        <v>60</v>
      </c>
      <c r="B21" s="8" t="s">
        <v>61</v>
      </c>
      <c r="C21" s="38">
        <f t="shared" si="0"/>
        <v>381</v>
      </c>
      <c r="D21" s="9">
        <v>181</v>
      </c>
      <c r="E21" s="10">
        <v>47.506561679790003</v>
      </c>
      <c r="F21" s="11">
        <v>92</v>
      </c>
      <c r="G21" s="10">
        <v>24.146981627296601</v>
      </c>
      <c r="H21" s="48">
        <f t="shared" si="5"/>
        <v>0.71653543307086609</v>
      </c>
      <c r="I21" s="11">
        <v>34</v>
      </c>
      <c r="J21" s="10">
        <v>8.9238845144357004</v>
      </c>
      <c r="K21" s="11">
        <v>31</v>
      </c>
      <c r="L21" s="10">
        <v>8.1364829396325504</v>
      </c>
      <c r="M21" s="11">
        <v>17</v>
      </c>
      <c r="N21" s="10">
        <v>4.4619422572178502</v>
      </c>
      <c r="O21" s="48">
        <f t="shared" si="2"/>
        <v>0.21522309711286089</v>
      </c>
      <c r="P21" s="11">
        <v>3</v>
      </c>
      <c r="Q21" s="10">
        <v>0.78740157480314998</v>
      </c>
      <c r="R21" s="11">
        <v>10</v>
      </c>
      <c r="S21" s="10">
        <v>2.6246719160105001</v>
      </c>
      <c r="T21" s="11">
        <v>3</v>
      </c>
      <c r="U21" s="10">
        <v>0.78740157480314998</v>
      </c>
      <c r="V21" s="48">
        <f t="shared" si="3"/>
        <v>4.1994750656167978E-2</v>
      </c>
      <c r="W21" s="11">
        <v>1</v>
      </c>
      <c r="X21" s="10">
        <v>0.26246719160104998</v>
      </c>
      <c r="Y21" s="11">
        <v>5</v>
      </c>
      <c r="Z21" s="10">
        <v>1.31233595800525</v>
      </c>
      <c r="AA21" s="48">
        <f t="shared" si="4"/>
        <v>1.5748031496062992E-2</v>
      </c>
      <c r="AB21" s="11">
        <v>4</v>
      </c>
      <c r="AC21" s="12">
        <v>1.0498687664041999</v>
      </c>
    </row>
    <row r="22" spans="1:29" x14ac:dyDescent="0.25">
      <c r="A22" s="8" t="s">
        <v>49</v>
      </c>
      <c r="B22" s="8" t="s">
        <v>51</v>
      </c>
      <c r="C22" s="38">
        <f t="shared" si="0"/>
        <v>15</v>
      </c>
      <c r="D22" s="16">
        <v>8</v>
      </c>
      <c r="E22" s="10">
        <v>53.3333333333333</v>
      </c>
      <c r="F22" s="11">
        <v>0</v>
      </c>
      <c r="G22" s="10">
        <v>0</v>
      </c>
      <c r="H22" s="48">
        <f t="shared" si="5"/>
        <v>0.53333333333333333</v>
      </c>
      <c r="I22" s="11">
        <v>0</v>
      </c>
      <c r="J22" s="10">
        <v>0</v>
      </c>
      <c r="K22" s="11">
        <v>4</v>
      </c>
      <c r="L22" s="10">
        <v>26.6666666666667</v>
      </c>
      <c r="M22" s="11">
        <v>1</v>
      </c>
      <c r="N22" s="10">
        <v>6.6666666666666696</v>
      </c>
      <c r="O22" s="48">
        <f t="shared" si="2"/>
        <v>0.33333333333333331</v>
      </c>
      <c r="P22" s="11">
        <v>0</v>
      </c>
      <c r="Q22" s="10">
        <v>0</v>
      </c>
      <c r="R22" s="11">
        <v>1</v>
      </c>
      <c r="S22" s="10">
        <v>6.6666666666666696</v>
      </c>
      <c r="T22" s="11">
        <v>0</v>
      </c>
      <c r="U22" s="10">
        <v>0</v>
      </c>
      <c r="V22" s="48">
        <f t="shared" si="3"/>
        <v>6.6666666666666666E-2</v>
      </c>
      <c r="W22" s="11">
        <v>0</v>
      </c>
      <c r="X22" s="10">
        <v>0</v>
      </c>
      <c r="Y22" s="11">
        <v>0</v>
      </c>
      <c r="Z22" s="10">
        <v>0</v>
      </c>
      <c r="AA22" s="48">
        <f t="shared" si="4"/>
        <v>0</v>
      </c>
      <c r="AB22" s="11">
        <v>1</v>
      </c>
      <c r="AC22" s="12">
        <v>6.6666666666666696</v>
      </c>
    </row>
    <row r="23" spans="1:29" x14ac:dyDescent="0.25">
      <c r="A23" s="8" t="s">
        <v>56</v>
      </c>
      <c r="B23" s="8" t="s">
        <v>56</v>
      </c>
      <c r="C23" s="38">
        <f t="shared" si="0"/>
        <v>722</v>
      </c>
      <c r="D23" s="16">
        <v>302</v>
      </c>
      <c r="E23" s="10">
        <v>41.828254847645397</v>
      </c>
      <c r="F23" s="11">
        <v>75</v>
      </c>
      <c r="G23" s="10">
        <v>10.387811634348999</v>
      </c>
      <c r="H23" s="48">
        <f t="shared" si="5"/>
        <v>0.52216066481994461</v>
      </c>
      <c r="I23" s="11">
        <v>78</v>
      </c>
      <c r="J23" s="10">
        <v>10.803324099723</v>
      </c>
      <c r="K23" s="11">
        <v>56</v>
      </c>
      <c r="L23" s="10">
        <v>7.75623268698061</v>
      </c>
      <c r="M23" s="11">
        <v>45</v>
      </c>
      <c r="N23" s="10">
        <v>6.2326869806094196</v>
      </c>
      <c r="O23" s="48">
        <f t="shared" si="2"/>
        <v>0.24792243767313019</v>
      </c>
      <c r="P23" s="11">
        <v>19</v>
      </c>
      <c r="Q23" s="10">
        <v>2.6315789473684199</v>
      </c>
      <c r="R23" s="11">
        <v>48</v>
      </c>
      <c r="S23" s="10">
        <v>6.64819944598338</v>
      </c>
      <c r="T23" s="11">
        <v>19</v>
      </c>
      <c r="U23" s="10">
        <v>2.6315789473684199</v>
      </c>
      <c r="V23" s="48">
        <f t="shared" si="3"/>
        <v>0.11911357340720222</v>
      </c>
      <c r="W23" s="11">
        <v>15</v>
      </c>
      <c r="X23" s="10">
        <v>2.0775623268698098</v>
      </c>
      <c r="Y23" s="11">
        <v>22</v>
      </c>
      <c r="Z23" s="10">
        <v>3.0470914127423798</v>
      </c>
      <c r="AA23" s="48">
        <f t="shared" si="4"/>
        <v>5.1246537396121887E-2</v>
      </c>
      <c r="AB23" s="11">
        <v>43</v>
      </c>
      <c r="AC23" s="12">
        <v>5.9556786703601103</v>
      </c>
    </row>
    <row r="24" spans="1:29" x14ac:dyDescent="0.25">
      <c r="A24" s="8" t="s">
        <v>101</v>
      </c>
      <c r="B24" s="8" t="s">
        <v>102</v>
      </c>
      <c r="C24" s="38">
        <f t="shared" si="0"/>
        <v>3</v>
      </c>
      <c r="D24" s="9">
        <v>1</v>
      </c>
      <c r="E24" s="10">
        <v>33.3333333333333</v>
      </c>
      <c r="F24" s="11">
        <v>0</v>
      </c>
      <c r="G24" s="10">
        <v>0</v>
      </c>
      <c r="H24" s="48">
        <f t="shared" si="5"/>
        <v>0.33333333333333331</v>
      </c>
      <c r="I24" s="11">
        <v>0</v>
      </c>
      <c r="J24" s="10">
        <v>0</v>
      </c>
      <c r="K24" s="11">
        <v>0</v>
      </c>
      <c r="L24" s="10">
        <v>0</v>
      </c>
      <c r="M24" s="11">
        <v>1</v>
      </c>
      <c r="N24" s="10">
        <v>33.3333333333333</v>
      </c>
      <c r="O24" s="48">
        <f t="shared" si="2"/>
        <v>0.33333333333333331</v>
      </c>
      <c r="P24" s="11">
        <v>0</v>
      </c>
      <c r="Q24" s="10">
        <v>0</v>
      </c>
      <c r="R24" s="11">
        <v>0</v>
      </c>
      <c r="S24" s="10">
        <v>0</v>
      </c>
      <c r="T24" s="11">
        <v>0</v>
      </c>
      <c r="U24" s="10">
        <v>0</v>
      </c>
      <c r="V24" s="48">
        <f t="shared" si="3"/>
        <v>0</v>
      </c>
      <c r="W24" s="11">
        <v>0</v>
      </c>
      <c r="X24" s="10">
        <v>0</v>
      </c>
      <c r="Y24" s="11">
        <v>0</v>
      </c>
      <c r="Z24" s="10">
        <v>0</v>
      </c>
      <c r="AA24" s="48">
        <f t="shared" si="4"/>
        <v>0</v>
      </c>
      <c r="AB24" s="11">
        <v>1</v>
      </c>
      <c r="AC24" s="12">
        <v>33.3333333333333</v>
      </c>
    </row>
    <row r="25" spans="1:29" x14ac:dyDescent="0.25">
      <c r="A25" s="8" t="s">
        <v>60</v>
      </c>
      <c r="B25" s="8" t="s">
        <v>62</v>
      </c>
      <c r="C25" s="38">
        <f t="shared" si="0"/>
        <v>194</v>
      </c>
      <c r="D25" s="9">
        <v>141</v>
      </c>
      <c r="E25" s="10">
        <v>72.680412371133997</v>
      </c>
      <c r="F25" s="11">
        <v>15</v>
      </c>
      <c r="G25" s="10">
        <v>7.7319587628865998</v>
      </c>
      <c r="H25" s="48">
        <f t="shared" si="5"/>
        <v>0.80412371134020622</v>
      </c>
      <c r="I25" s="11">
        <v>3</v>
      </c>
      <c r="J25" s="10">
        <v>1.5463917525773201</v>
      </c>
      <c r="K25" s="11">
        <v>19</v>
      </c>
      <c r="L25" s="10">
        <v>9.7938144329896897</v>
      </c>
      <c r="M25" s="11">
        <v>5</v>
      </c>
      <c r="N25" s="10">
        <v>2.5773195876288701</v>
      </c>
      <c r="O25" s="48">
        <f t="shared" si="2"/>
        <v>0.13917525773195877</v>
      </c>
      <c r="P25" s="11">
        <v>1</v>
      </c>
      <c r="Q25" s="10">
        <v>0.51546391752577303</v>
      </c>
      <c r="R25" s="11">
        <v>3</v>
      </c>
      <c r="S25" s="10">
        <v>1.5463917525773201</v>
      </c>
      <c r="T25" s="11">
        <v>1</v>
      </c>
      <c r="U25" s="10">
        <v>0.51546391752577303</v>
      </c>
      <c r="V25" s="48">
        <f t="shared" si="3"/>
        <v>2.5773195876288658E-2</v>
      </c>
      <c r="W25" s="11">
        <v>0</v>
      </c>
      <c r="X25" s="10">
        <v>0</v>
      </c>
      <c r="Y25" s="11">
        <v>0</v>
      </c>
      <c r="Z25" s="10">
        <v>0</v>
      </c>
      <c r="AA25" s="48">
        <f t="shared" si="4"/>
        <v>0</v>
      </c>
      <c r="AB25" s="11">
        <v>6</v>
      </c>
      <c r="AC25" s="12">
        <v>3.0927835051546402</v>
      </c>
    </row>
    <row r="26" spans="1:29" x14ac:dyDescent="0.25">
      <c r="A26" s="8" t="s">
        <v>39</v>
      </c>
      <c r="B26" s="8" t="s">
        <v>43</v>
      </c>
      <c r="C26" s="38">
        <f t="shared" si="0"/>
        <v>126</v>
      </c>
      <c r="D26" s="9">
        <v>16</v>
      </c>
      <c r="E26" s="13">
        <v>12.698412698412699</v>
      </c>
      <c r="F26" s="14">
        <v>26</v>
      </c>
      <c r="G26" s="10">
        <v>20.634920634920601</v>
      </c>
      <c r="H26" s="48">
        <f t="shared" si="5"/>
        <v>0.33333333333333331</v>
      </c>
      <c r="I26" s="11">
        <v>17</v>
      </c>
      <c r="J26" s="10">
        <v>13.492063492063499</v>
      </c>
      <c r="K26" s="11">
        <v>17</v>
      </c>
      <c r="L26" s="10">
        <v>13.492063492063499</v>
      </c>
      <c r="M26" s="11">
        <v>6</v>
      </c>
      <c r="N26" s="10">
        <v>4.7619047619047601</v>
      </c>
      <c r="O26" s="48">
        <f t="shared" si="2"/>
        <v>0.31746031746031744</v>
      </c>
      <c r="P26" s="11">
        <v>12</v>
      </c>
      <c r="Q26" s="10">
        <v>9.5238095238095202</v>
      </c>
      <c r="R26" s="11">
        <v>13</v>
      </c>
      <c r="S26" s="10">
        <v>10.3174603174603</v>
      </c>
      <c r="T26" s="11">
        <v>6</v>
      </c>
      <c r="U26" s="10">
        <v>4.7619047619047601</v>
      </c>
      <c r="V26" s="48">
        <f t="shared" si="3"/>
        <v>0.24603174603174602</v>
      </c>
      <c r="W26" s="11">
        <v>3</v>
      </c>
      <c r="X26" s="10">
        <v>2.38095238095238</v>
      </c>
      <c r="Y26" s="11">
        <v>4</v>
      </c>
      <c r="Z26" s="10">
        <v>3.17460317460317</v>
      </c>
      <c r="AA26" s="48">
        <f t="shared" si="4"/>
        <v>5.5555555555555552E-2</v>
      </c>
      <c r="AB26" s="11">
        <v>6</v>
      </c>
      <c r="AC26" s="12">
        <v>4.7619047619047601</v>
      </c>
    </row>
    <row r="27" spans="1:29" x14ac:dyDescent="0.25">
      <c r="A27" s="8" t="s">
        <v>59</v>
      </c>
      <c r="B27" s="8" t="s">
        <v>59</v>
      </c>
      <c r="C27" s="38">
        <f t="shared" si="0"/>
        <v>505</v>
      </c>
      <c r="D27" s="16">
        <v>84</v>
      </c>
      <c r="E27" s="10">
        <v>16.633663366336599</v>
      </c>
      <c r="F27" s="11">
        <v>82</v>
      </c>
      <c r="G27" s="10">
        <v>16.237623762376199</v>
      </c>
      <c r="H27" s="48">
        <f t="shared" si="5"/>
        <v>0.32871287128712873</v>
      </c>
      <c r="I27" s="11">
        <v>64</v>
      </c>
      <c r="J27" s="10">
        <v>12.673267326732701</v>
      </c>
      <c r="K27" s="11">
        <v>75</v>
      </c>
      <c r="L27" s="10">
        <v>14.8514851485149</v>
      </c>
      <c r="M27" s="11">
        <v>40</v>
      </c>
      <c r="N27" s="10">
        <v>7.9207920792079198</v>
      </c>
      <c r="O27" s="48">
        <f t="shared" si="2"/>
        <v>0.35445544554455444</v>
      </c>
      <c r="P27" s="11">
        <v>41</v>
      </c>
      <c r="Q27" s="10">
        <v>8.1188118811881207</v>
      </c>
      <c r="R27" s="11">
        <v>43</v>
      </c>
      <c r="S27" s="10">
        <v>8.5148514851485206</v>
      </c>
      <c r="T27" s="11">
        <v>17</v>
      </c>
      <c r="U27" s="10">
        <v>3.3663366336633702</v>
      </c>
      <c r="V27" s="48">
        <f t="shared" si="3"/>
        <v>0.2</v>
      </c>
      <c r="W27" s="11">
        <v>18</v>
      </c>
      <c r="X27" s="10">
        <v>3.56435643564356</v>
      </c>
      <c r="Y27" s="11">
        <v>17</v>
      </c>
      <c r="Z27" s="10">
        <v>3.3663366336633702</v>
      </c>
      <c r="AA27" s="48">
        <f t="shared" si="4"/>
        <v>6.9306930693069313E-2</v>
      </c>
      <c r="AB27" s="11">
        <v>24</v>
      </c>
      <c r="AC27" s="12">
        <v>4.7524752475247496</v>
      </c>
    </row>
    <row r="28" spans="1:29" x14ac:dyDescent="0.25">
      <c r="A28" s="8" t="s">
        <v>67</v>
      </c>
      <c r="B28" s="8" t="s">
        <v>68</v>
      </c>
      <c r="C28" s="38">
        <f t="shared" si="0"/>
        <v>70</v>
      </c>
      <c r="D28" s="53">
        <v>39</v>
      </c>
      <c r="E28" s="10">
        <v>55.714285714285701</v>
      </c>
      <c r="F28" s="11">
        <v>14</v>
      </c>
      <c r="G28" s="10">
        <v>20</v>
      </c>
      <c r="H28" s="48">
        <f t="shared" si="5"/>
        <v>0.75714285714285712</v>
      </c>
      <c r="I28" s="11">
        <v>7</v>
      </c>
      <c r="J28" s="10">
        <v>10</v>
      </c>
      <c r="K28" s="11">
        <v>7</v>
      </c>
      <c r="L28" s="10">
        <v>10</v>
      </c>
      <c r="M28" s="11">
        <v>1</v>
      </c>
      <c r="N28" s="10">
        <v>1.4285714285714299</v>
      </c>
      <c r="O28" s="48">
        <f t="shared" si="2"/>
        <v>0.21428571428571427</v>
      </c>
      <c r="P28" s="11">
        <v>0</v>
      </c>
      <c r="Q28" s="10">
        <v>0</v>
      </c>
      <c r="R28" s="11">
        <v>0</v>
      </c>
      <c r="S28" s="10">
        <v>0</v>
      </c>
      <c r="T28" s="11">
        <v>1</v>
      </c>
      <c r="U28" s="10">
        <v>1.4285714285714299</v>
      </c>
      <c r="V28" s="48">
        <f t="shared" si="3"/>
        <v>1.4285714285714285E-2</v>
      </c>
      <c r="W28" s="11">
        <v>0</v>
      </c>
      <c r="X28" s="10">
        <v>0</v>
      </c>
      <c r="Y28" s="11">
        <v>1</v>
      </c>
      <c r="Z28" s="10">
        <v>1.4285714285714299</v>
      </c>
      <c r="AA28" s="48">
        <f t="shared" si="4"/>
        <v>1.4285714285714285E-2</v>
      </c>
      <c r="AB28" s="11">
        <v>0</v>
      </c>
      <c r="AC28" s="12">
        <v>0</v>
      </c>
    </row>
    <row r="29" spans="1:29" x14ac:dyDescent="0.25">
      <c r="A29" s="8" t="s">
        <v>57</v>
      </c>
      <c r="B29" s="8" t="s">
        <v>58</v>
      </c>
      <c r="C29" s="38">
        <f t="shared" si="0"/>
        <v>502</v>
      </c>
      <c r="D29" s="17">
        <v>318</v>
      </c>
      <c r="E29" s="10">
        <v>63.346613545816702</v>
      </c>
      <c r="F29" s="11">
        <v>95</v>
      </c>
      <c r="G29" s="10">
        <v>18.924302788844599</v>
      </c>
      <c r="H29" s="48">
        <f t="shared" si="5"/>
        <v>0.82270916334661359</v>
      </c>
      <c r="I29" s="11">
        <v>29</v>
      </c>
      <c r="J29" s="10">
        <v>5.7768924302788802</v>
      </c>
      <c r="K29" s="11">
        <v>21</v>
      </c>
      <c r="L29" s="10">
        <v>4.1832669322709197</v>
      </c>
      <c r="M29" s="11">
        <v>18</v>
      </c>
      <c r="N29" s="10">
        <v>3.58565737051793</v>
      </c>
      <c r="O29" s="48">
        <f t="shared" si="2"/>
        <v>0.13545816733067728</v>
      </c>
      <c r="P29" s="11">
        <v>3</v>
      </c>
      <c r="Q29" s="10">
        <v>0.59760956175298796</v>
      </c>
      <c r="R29" s="11">
        <v>3</v>
      </c>
      <c r="S29" s="10">
        <v>0.59760956175298796</v>
      </c>
      <c r="T29" s="11">
        <v>3</v>
      </c>
      <c r="U29" s="10">
        <v>0.59760956175298796</v>
      </c>
      <c r="V29" s="48">
        <f t="shared" si="3"/>
        <v>1.7928286852589643E-2</v>
      </c>
      <c r="W29" s="11">
        <v>2</v>
      </c>
      <c r="X29" s="10">
        <v>0.39840637450199201</v>
      </c>
      <c r="Y29" s="11">
        <v>1</v>
      </c>
      <c r="Z29" s="10">
        <v>0.19920318725099601</v>
      </c>
      <c r="AA29" s="48">
        <f t="shared" si="4"/>
        <v>5.9760956175298804E-3</v>
      </c>
      <c r="AB29" s="11">
        <v>9</v>
      </c>
      <c r="AC29" s="12">
        <v>1.7928286852589601</v>
      </c>
    </row>
    <row r="30" spans="1:29" x14ac:dyDescent="0.25">
      <c r="A30" s="8" t="s">
        <v>65</v>
      </c>
      <c r="B30" s="8" t="s">
        <v>66</v>
      </c>
      <c r="C30" s="38">
        <f t="shared" si="0"/>
        <v>399</v>
      </c>
      <c r="D30" s="9">
        <v>102</v>
      </c>
      <c r="E30" s="10">
        <v>25.563909774436102</v>
      </c>
      <c r="F30" s="11">
        <v>63</v>
      </c>
      <c r="G30" s="10">
        <v>15.789473684210501</v>
      </c>
      <c r="H30" s="48">
        <f t="shared" si="5"/>
        <v>0.41353383458646614</v>
      </c>
      <c r="I30" s="11">
        <v>41</v>
      </c>
      <c r="J30" s="10">
        <v>10.275689223057601</v>
      </c>
      <c r="K30" s="11">
        <v>77</v>
      </c>
      <c r="L30" s="10">
        <v>19.2982456140351</v>
      </c>
      <c r="M30" s="11">
        <v>33</v>
      </c>
      <c r="N30" s="10">
        <v>8.2706766917293209</v>
      </c>
      <c r="O30" s="48">
        <f t="shared" si="2"/>
        <v>0.37844611528822053</v>
      </c>
      <c r="P30" s="11">
        <v>26</v>
      </c>
      <c r="Q30" s="10">
        <v>6.51629072681704</v>
      </c>
      <c r="R30" s="11">
        <v>21</v>
      </c>
      <c r="S30" s="10">
        <v>5.2631578947368398</v>
      </c>
      <c r="T30" s="11">
        <v>8</v>
      </c>
      <c r="U30" s="10">
        <v>2.0050125313283198</v>
      </c>
      <c r="V30" s="48">
        <f t="shared" si="3"/>
        <v>0.13784461152882205</v>
      </c>
      <c r="W30" s="11">
        <v>6</v>
      </c>
      <c r="X30" s="10">
        <v>1.5037593984962401</v>
      </c>
      <c r="Y30" s="11">
        <v>12</v>
      </c>
      <c r="Z30" s="10">
        <v>3.0075187969924801</v>
      </c>
      <c r="AA30" s="48">
        <f t="shared" si="4"/>
        <v>4.5112781954887216E-2</v>
      </c>
      <c r="AB30" s="11">
        <v>10</v>
      </c>
      <c r="AC30" s="12">
        <v>2.5062656641604</v>
      </c>
    </row>
    <row r="31" spans="1:29" x14ac:dyDescent="0.25">
      <c r="A31" s="8" t="s">
        <v>60</v>
      </c>
      <c r="B31" s="8" t="s">
        <v>63</v>
      </c>
      <c r="C31" s="38">
        <f t="shared" si="0"/>
        <v>1045</v>
      </c>
      <c r="D31" s="9">
        <v>374</v>
      </c>
      <c r="E31" s="10">
        <v>35.789473684210499</v>
      </c>
      <c r="F31" s="11">
        <v>200</v>
      </c>
      <c r="G31" s="10">
        <v>19.138755980861198</v>
      </c>
      <c r="H31" s="48">
        <f t="shared" si="5"/>
        <v>0.54928229665071771</v>
      </c>
      <c r="I31" s="11">
        <v>151</v>
      </c>
      <c r="J31" s="10">
        <v>14.449760765550201</v>
      </c>
      <c r="K31" s="11">
        <v>119</v>
      </c>
      <c r="L31" s="10">
        <v>11.3875598086124</v>
      </c>
      <c r="M31" s="11">
        <v>55</v>
      </c>
      <c r="N31" s="10">
        <v>5.2631578947368398</v>
      </c>
      <c r="O31" s="48">
        <f t="shared" si="2"/>
        <v>0.31100478468899523</v>
      </c>
      <c r="P31" s="11">
        <v>48</v>
      </c>
      <c r="Q31" s="10">
        <v>4.5933014354067003</v>
      </c>
      <c r="R31" s="11">
        <v>33</v>
      </c>
      <c r="S31" s="10">
        <v>3.1578947368421102</v>
      </c>
      <c r="T31" s="11">
        <v>10</v>
      </c>
      <c r="U31" s="10">
        <v>0.95693779904306198</v>
      </c>
      <c r="V31" s="48">
        <f t="shared" si="3"/>
        <v>8.7081339712918662E-2</v>
      </c>
      <c r="W31" s="11">
        <v>6</v>
      </c>
      <c r="X31" s="10">
        <v>0.57416267942583699</v>
      </c>
      <c r="Y31" s="11">
        <v>12</v>
      </c>
      <c r="Z31" s="10">
        <v>1.14832535885167</v>
      </c>
      <c r="AA31" s="48">
        <f t="shared" si="4"/>
        <v>1.7224880382775119E-2</v>
      </c>
      <c r="AB31" s="11">
        <v>37</v>
      </c>
      <c r="AC31" s="12">
        <v>3.54066985645933</v>
      </c>
    </row>
    <row r="32" spans="1:29" x14ac:dyDescent="0.25">
      <c r="A32" s="8" t="s">
        <v>39</v>
      </c>
      <c r="B32" s="8" t="s">
        <v>44</v>
      </c>
      <c r="C32" s="38">
        <f t="shared" si="0"/>
        <v>128</v>
      </c>
      <c r="D32" s="9">
        <v>55</v>
      </c>
      <c r="E32" s="10">
        <v>42.96875</v>
      </c>
      <c r="F32" s="11">
        <v>18</v>
      </c>
      <c r="G32" s="10">
        <v>14.0625</v>
      </c>
      <c r="H32" s="48">
        <f t="shared" si="5"/>
        <v>0.5703125</v>
      </c>
      <c r="I32" s="11">
        <v>15</v>
      </c>
      <c r="J32" s="10">
        <v>11.71875</v>
      </c>
      <c r="K32" s="11">
        <v>21</v>
      </c>
      <c r="L32" s="10">
        <v>16.40625</v>
      </c>
      <c r="M32" s="11">
        <v>4</v>
      </c>
      <c r="N32" s="10">
        <v>3.125</v>
      </c>
      <c r="O32" s="48">
        <f t="shared" si="2"/>
        <v>0.3125</v>
      </c>
      <c r="P32" s="11">
        <v>2</v>
      </c>
      <c r="Q32" s="10">
        <v>1.5625</v>
      </c>
      <c r="R32" s="11">
        <v>6</v>
      </c>
      <c r="S32" s="10">
        <v>4.6875</v>
      </c>
      <c r="T32" s="11">
        <v>1</v>
      </c>
      <c r="U32" s="10">
        <v>0.78125</v>
      </c>
      <c r="V32" s="48">
        <f t="shared" si="3"/>
        <v>7.03125E-2</v>
      </c>
      <c r="W32" s="11">
        <v>2</v>
      </c>
      <c r="X32" s="10">
        <v>1.5625</v>
      </c>
      <c r="Y32" s="11">
        <v>3</v>
      </c>
      <c r="Z32" s="10">
        <v>2.34375</v>
      </c>
      <c r="AA32" s="48">
        <f t="shared" si="4"/>
        <v>3.90625E-2</v>
      </c>
      <c r="AB32" s="11">
        <v>1</v>
      </c>
      <c r="AC32" s="12">
        <v>0.78125</v>
      </c>
    </row>
    <row r="33" spans="1:29" x14ac:dyDescent="0.25">
      <c r="A33" s="8" t="s">
        <v>79</v>
      </c>
      <c r="B33" s="8" t="s">
        <v>82</v>
      </c>
      <c r="C33" s="38">
        <f t="shared" si="0"/>
        <v>120</v>
      </c>
      <c r="D33" s="16">
        <v>16</v>
      </c>
      <c r="E33" s="10">
        <v>13.3333333333333</v>
      </c>
      <c r="F33" s="11">
        <v>13</v>
      </c>
      <c r="G33" s="10">
        <v>10.8333333333333</v>
      </c>
      <c r="H33" s="48">
        <f t="shared" si="5"/>
        <v>0.24166666666666667</v>
      </c>
      <c r="I33" s="11">
        <v>15</v>
      </c>
      <c r="J33" s="10">
        <v>12.5</v>
      </c>
      <c r="K33" s="11">
        <v>16</v>
      </c>
      <c r="L33" s="10">
        <v>13.3333333333333</v>
      </c>
      <c r="M33" s="11">
        <v>9</v>
      </c>
      <c r="N33" s="10">
        <v>7.5</v>
      </c>
      <c r="O33" s="48">
        <f t="shared" si="2"/>
        <v>0.33333333333333331</v>
      </c>
      <c r="P33" s="11">
        <v>12</v>
      </c>
      <c r="Q33" s="10">
        <v>10</v>
      </c>
      <c r="R33" s="11">
        <v>17</v>
      </c>
      <c r="S33" s="10">
        <v>14.1666666666667</v>
      </c>
      <c r="T33" s="11">
        <v>8</v>
      </c>
      <c r="U33" s="10">
        <v>6.6666666666666696</v>
      </c>
      <c r="V33" s="48">
        <f t="shared" si="3"/>
        <v>0.30833333333333335</v>
      </c>
      <c r="W33" s="11">
        <v>1</v>
      </c>
      <c r="X33" s="10">
        <v>0.83333333333333304</v>
      </c>
      <c r="Y33" s="11">
        <v>10</v>
      </c>
      <c r="Z33" s="10">
        <v>8.3333333333333304</v>
      </c>
      <c r="AA33" s="48">
        <f t="shared" si="4"/>
        <v>9.166666666666666E-2</v>
      </c>
      <c r="AB33" s="11">
        <v>3</v>
      </c>
      <c r="AC33" s="12">
        <v>2.5</v>
      </c>
    </row>
    <row r="34" spans="1:29" x14ac:dyDescent="0.25">
      <c r="A34" s="8"/>
      <c r="B34" s="8" t="s">
        <v>104</v>
      </c>
      <c r="C34" s="38">
        <f t="shared" si="0"/>
        <v>34</v>
      </c>
      <c r="D34" s="9">
        <v>13</v>
      </c>
      <c r="E34" s="10">
        <v>38.235294117647101</v>
      </c>
      <c r="F34" s="11">
        <v>7</v>
      </c>
      <c r="G34" s="10">
        <v>20.588235294117599</v>
      </c>
      <c r="H34" s="48">
        <f t="shared" si="5"/>
        <v>0.58823529411764708</v>
      </c>
      <c r="I34" s="11">
        <v>1</v>
      </c>
      <c r="J34" s="10">
        <v>2.9411764705882399</v>
      </c>
      <c r="K34" s="11">
        <v>1</v>
      </c>
      <c r="L34" s="10">
        <v>2.9411764705882399</v>
      </c>
      <c r="M34" s="11">
        <v>1</v>
      </c>
      <c r="N34" s="10">
        <v>2.9411764705882399</v>
      </c>
      <c r="O34" s="48">
        <f t="shared" si="2"/>
        <v>8.8235294117647065E-2</v>
      </c>
      <c r="P34" s="11">
        <v>0</v>
      </c>
      <c r="Q34" s="10">
        <v>0</v>
      </c>
      <c r="R34" s="11">
        <v>0</v>
      </c>
      <c r="S34" s="10">
        <v>0</v>
      </c>
      <c r="T34" s="11">
        <v>2</v>
      </c>
      <c r="U34" s="10">
        <v>5.8823529411764701</v>
      </c>
      <c r="V34" s="48">
        <f t="shared" si="3"/>
        <v>5.8823529411764705E-2</v>
      </c>
      <c r="W34" s="11">
        <v>1</v>
      </c>
      <c r="X34" s="10">
        <v>2.9411764705882399</v>
      </c>
      <c r="Y34" s="11">
        <v>1</v>
      </c>
      <c r="Z34" s="10">
        <v>2.9411764705882399</v>
      </c>
      <c r="AA34" s="48">
        <f t="shared" si="4"/>
        <v>5.8823529411764705E-2</v>
      </c>
      <c r="AB34" s="11">
        <v>7</v>
      </c>
      <c r="AC34" s="12">
        <v>20.588235294117599</v>
      </c>
    </row>
    <row r="35" spans="1:29" x14ac:dyDescent="0.25">
      <c r="A35" s="8" t="s">
        <v>69</v>
      </c>
      <c r="B35" s="8" t="s">
        <v>69</v>
      </c>
      <c r="C35" s="38">
        <f t="shared" si="0"/>
        <v>463</v>
      </c>
      <c r="D35" s="9">
        <v>120</v>
      </c>
      <c r="E35" s="10">
        <v>25.917926565874701</v>
      </c>
      <c r="F35" s="11">
        <v>72</v>
      </c>
      <c r="G35" s="10">
        <v>15.5507559395248</v>
      </c>
      <c r="H35" s="48">
        <f t="shared" si="5"/>
        <v>0.41468682505399568</v>
      </c>
      <c r="I35" s="11">
        <v>52</v>
      </c>
      <c r="J35" s="10">
        <v>11.2311015118791</v>
      </c>
      <c r="K35" s="11">
        <v>64</v>
      </c>
      <c r="L35" s="10">
        <v>13.822894168466499</v>
      </c>
      <c r="M35" s="11">
        <v>41</v>
      </c>
      <c r="N35" s="10">
        <v>8.8552915766738707</v>
      </c>
      <c r="O35" s="48">
        <f t="shared" si="2"/>
        <v>0.33909287257019438</v>
      </c>
      <c r="P35" s="11">
        <v>28</v>
      </c>
      <c r="Q35" s="10">
        <v>6.0475161987041002</v>
      </c>
      <c r="R35" s="11">
        <v>36</v>
      </c>
      <c r="S35" s="10">
        <v>7.7753779697624203</v>
      </c>
      <c r="T35" s="11">
        <v>11</v>
      </c>
      <c r="U35" s="10">
        <v>2.3758099352051798</v>
      </c>
      <c r="V35" s="48">
        <f t="shared" si="3"/>
        <v>0.16198704103671707</v>
      </c>
      <c r="W35" s="11">
        <v>1</v>
      </c>
      <c r="X35" s="10">
        <v>0.21598272138228899</v>
      </c>
      <c r="Y35" s="11">
        <v>20</v>
      </c>
      <c r="Z35" s="10">
        <v>4.3196544276457898</v>
      </c>
      <c r="AA35" s="48">
        <f t="shared" si="4"/>
        <v>4.5356371490280781E-2</v>
      </c>
      <c r="AB35" s="11">
        <v>18</v>
      </c>
      <c r="AC35" s="12">
        <v>3.8876889848812102</v>
      </c>
    </row>
    <row r="36" spans="1:29" x14ac:dyDescent="0.25">
      <c r="A36" s="8" t="s">
        <v>79</v>
      </c>
      <c r="B36" s="8" t="s">
        <v>83</v>
      </c>
      <c r="C36" s="38">
        <f t="shared" si="0"/>
        <v>100</v>
      </c>
      <c r="D36" s="9">
        <v>37</v>
      </c>
      <c r="E36" s="10">
        <v>37</v>
      </c>
      <c r="F36" s="11">
        <v>15</v>
      </c>
      <c r="G36" s="10">
        <v>15</v>
      </c>
      <c r="H36" s="48">
        <f t="shared" si="5"/>
        <v>0.52</v>
      </c>
      <c r="I36" s="11">
        <v>8</v>
      </c>
      <c r="J36" s="10">
        <v>8</v>
      </c>
      <c r="K36" s="11">
        <v>8</v>
      </c>
      <c r="L36" s="10">
        <v>8</v>
      </c>
      <c r="M36" s="11">
        <v>6</v>
      </c>
      <c r="N36" s="10">
        <v>6</v>
      </c>
      <c r="O36" s="48">
        <f t="shared" si="2"/>
        <v>0.22</v>
      </c>
      <c r="P36" s="11">
        <v>2</v>
      </c>
      <c r="Q36" s="10">
        <v>2</v>
      </c>
      <c r="R36" s="11">
        <v>8</v>
      </c>
      <c r="S36" s="10">
        <v>8</v>
      </c>
      <c r="T36" s="11">
        <v>3</v>
      </c>
      <c r="U36" s="10">
        <v>3</v>
      </c>
      <c r="V36" s="48">
        <f t="shared" si="3"/>
        <v>0.13</v>
      </c>
      <c r="W36" s="11">
        <v>2</v>
      </c>
      <c r="X36" s="10">
        <v>2</v>
      </c>
      <c r="Y36" s="11">
        <v>4</v>
      </c>
      <c r="Z36" s="10">
        <v>4</v>
      </c>
      <c r="AA36" s="48">
        <f t="shared" si="4"/>
        <v>0.06</v>
      </c>
      <c r="AB36" s="11">
        <v>7</v>
      </c>
      <c r="AC36" s="12">
        <v>7</v>
      </c>
    </row>
    <row r="37" spans="1:29" x14ac:dyDescent="0.25">
      <c r="A37" s="8" t="s">
        <v>69</v>
      </c>
      <c r="B37" s="8" t="s">
        <v>70</v>
      </c>
      <c r="C37" s="38">
        <f t="shared" si="0"/>
        <v>71</v>
      </c>
      <c r="D37" s="9">
        <v>27</v>
      </c>
      <c r="E37" s="10">
        <v>38.028169014084497</v>
      </c>
      <c r="F37" s="11">
        <v>6</v>
      </c>
      <c r="G37" s="10">
        <v>8.4507042253521103</v>
      </c>
      <c r="H37" s="48">
        <f t="shared" si="5"/>
        <v>0.46478873239436619</v>
      </c>
      <c r="I37" s="11">
        <v>12</v>
      </c>
      <c r="J37" s="10">
        <v>16.901408450704199</v>
      </c>
      <c r="K37" s="11">
        <v>13</v>
      </c>
      <c r="L37" s="10">
        <v>18.309859154929601</v>
      </c>
      <c r="M37" s="11">
        <v>3</v>
      </c>
      <c r="N37" s="10">
        <v>4.2253521126760596</v>
      </c>
      <c r="O37" s="48">
        <f t="shared" si="2"/>
        <v>0.39436619718309857</v>
      </c>
      <c r="P37" s="11">
        <v>5</v>
      </c>
      <c r="Q37" s="10">
        <v>7.0422535211267601</v>
      </c>
      <c r="R37" s="11">
        <v>3</v>
      </c>
      <c r="S37" s="10">
        <v>4.2253521126760596</v>
      </c>
      <c r="T37" s="11">
        <v>1</v>
      </c>
      <c r="U37" s="10">
        <v>1.40845070422535</v>
      </c>
      <c r="V37" s="48">
        <f t="shared" si="3"/>
        <v>0.12676056338028169</v>
      </c>
      <c r="W37" s="11">
        <v>0</v>
      </c>
      <c r="X37" s="10">
        <v>0</v>
      </c>
      <c r="Y37" s="11">
        <v>0</v>
      </c>
      <c r="Z37" s="10">
        <v>0</v>
      </c>
      <c r="AA37" s="48">
        <f t="shared" si="4"/>
        <v>0</v>
      </c>
      <c r="AB37" s="11">
        <v>1</v>
      </c>
      <c r="AC37" s="12">
        <v>1.40845070422535</v>
      </c>
    </row>
    <row r="38" spans="1:29" x14ac:dyDescent="0.25">
      <c r="A38" s="8" t="s">
        <v>49</v>
      </c>
      <c r="B38" s="8" t="s">
        <v>52</v>
      </c>
      <c r="C38" s="38">
        <f t="shared" si="0"/>
        <v>16</v>
      </c>
      <c r="D38" s="9">
        <v>6</v>
      </c>
      <c r="E38" s="10">
        <v>37.5</v>
      </c>
      <c r="F38" s="11">
        <v>2</v>
      </c>
      <c r="G38" s="10">
        <v>12.5</v>
      </c>
      <c r="H38" s="48">
        <f t="shared" si="5"/>
        <v>0.5</v>
      </c>
      <c r="I38" s="11">
        <v>1</v>
      </c>
      <c r="J38" s="10">
        <v>6.25</v>
      </c>
      <c r="K38" s="11">
        <v>2</v>
      </c>
      <c r="L38" s="10">
        <v>12.5</v>
      </c>
      <c r="M38" s="11">
        <v>1</v>
      </c>
      <c r="N38" s="10">
        <v>6.25</v>
      </c>
      <c r="O38" s="48">
        <f t="shared" si="2"/>
        <v>0.25</v>
      </c>
      <c r="P38" s="11">
        <v>1</v>
      </c>
      <c r="Q38" s="10">
        <v>6.25</v>
      </c>
      <c r="R38" s="11">
        <v>1</v>
      </c>
      <c r="S38" s="10">
        <v>6.25</v>
      </c>
      <c r="T38" s="11">
        <v>1</v>
      </c>
      <c r="U38" s="10">
        <v>6.25</v>
      </c>
      <c r="V38" s="48">
        <f t="shared" si="3"/>
        <v>0.1875</v>
      </c>
      <c r="W38" s="11">
        <v>0</v>
      </c>
      <c r="X38" s="10">
        <v>0</v>
      </c>
      <c r="Y38" s="11">
        <v>1</v>
      </c>
      <c r="Z38" s="10">
        <v>6.25</v>
      </c>
      <c r="AA38" s="48">
        <f t="shared" si="4"/>
        <v>6.25E-2</v>
      </c>
      <c r="AB38" s="11">
        <v>0</v>
      </c>
      <c r="AC38" s="12">
        <v>0</v>
      </c>
    </row>
    <row r="39" spans="1:29" x14ac:dyDescent="0.25">
      <c r="A39" s="8" t="s">
        <v>71</v>
      </c>
      <c r="B39" s="8" t="s">
        <v>72</v>
      </c>
      <c r="C39" s="38">
        <f t="shared" si="0"/>
        <v>47</v>
      </c>
      <c r="D39" s="16">
        <v>23</v>
      </c>
      <c r="E39" s="10">
        <v>48.936170212766001</v>
      </c>
      <c r="F39" s="11">
        <v>5</v>
      </c>
      <c r="G39" s="10">
        <v>10.6382978723404</v>
      </c>
      <c r="H39" s="48">
        <f t="shared" si="5"/>
        <v>0.5957446808510638</v>
      </c>
      <c r="I39" s="11">
        <v>6</v>
      </c>
      <c r="J39" s="10">
        <v>12.7659574468085</v>
      </c>
      <c r="K39" s="11">
        <v>5</v>
      </c>
      <c r="L39" s="10">
        <v>10.6382978723404</v>
      </c>
      <c r="M39" s="11">
        <v>2</v>
      </c>
      <c r="N39" s="10">
        <v>4.2553191489361701</v>
      </c>
      <c r="O39" s="48">
        <f t="shared" si="2"/>
        <v>0.27659574468085107</v>
      </c>
      <c r="P39" s="11">
        <v>1</v>
      </c>
      <c r="Q39" s="10">
        <v>2.12765957446809</v>
      </c>
      <c r="R39" s="11">
        <v>1</v>
      </c>
      <c r="S39" s="10">
        <v>2.12765957446809</v>
      </c>
      <c r="T39" s="11">
        <v>2</v>
      </c>
      <c r="U39" s="10">
        <v>4.2553191489361701</v>
      </c>
      <c r="V39" s="48">
        <f t="shared" si="3"/>
        <v>8.5106382978723402E-2</v>
      </c>
      <c r="W39" s="11">
        <v>0</v>
      </c>
      <c r="X39" s="10">
        <v>0</v>
      </c>
      <c r="Y39" s="11">
        <v>2</v>
      </c>
      <c r="Z39" s="10">
        <v>4.2553191489361701</v>
      </c>
      <c r="AA39" s="48">
        <f t="shared" si="4"/>
        <v>4.2553191489361701E-2</v>
      </c>
      <c r="AB39" s="11">
        <v>0</v>
      </c>
      <c r="AC39" s="12">
        <v>0</v>
      </c>
    </row>
    <row r="40" spans="1:29" x14ac:dyDescent="0.25">
      <c r="A40" s="8" t="s">
        <v>73</v>
      </c>
      <c r="B40" s="8" t="s">
        <v>74</v>
      </c>
      <c r="C40" s="38">
        <f t="shared" si="0"/>
        <v>346</v>
      </c>
      <c r="D40" s="9">
        <v>113</v>
      </c>
      <c r="E40" s="10">
        <v>32.658959537572301</v>
      </c>
      <c r="F40" s="11">
        <v>56</v>
      </c>
      <c r="G40" s="10">
        <v>16.184971098265901</v>
      </c>
      <c r="H40" s="48">
        <f t="shared" si="5"/>
        <v>0.48843930635838151</v>
      </c>
      <c r="I40" s="11">
        <v>57</v>
      </c>
      <c r="J40" s="10">
        <v>16.4739884393064</v>
      </c>
      <c r="K40" s="11">
        <v>42</v>
      </c>
      <c r="L40" s="10">
        <v>12.1387283236994</v>
      </c>
      <c r="M40" s="11">
        <v>26</v>
      </c>
      <c r="N40" s="10">
        <v>7.5144508670520196</v>
      </c>
      <c r="O40" s="48">
        <f t="shared" si="2"/>
        <v>0.36127167630057805</v>
      </c>
      <c r="P40" s="11">
        <v>22</v>
      </c>
      <c r="Q40" s="10">
        <v>6.35838150289017</v>
      </c>
      <c r="R40" s="11">
        <v>13</v>
      </c>
      <c r="S40" s="10">
        <v>3.7572254335260098</v>
      </c>
      <c r="T40" s="11">
        <v>1</v>
      </c>
      <c r="U40" s="10">
        <v>0.28901734104046201</v>
      </c>
      <c r="V40" s="48">
        <f t="shared" si="3"/>
        <v>0.10404624277456648</v>
      </c>
      <c r="W40" s="11">
        <v>4</v>
      </c>
      <c r="X40" s="10">
        <v>1.15606936416185</v>
      </c>
      <c r="Y40" s="11">
        <v>4</v>
      </c>
      <c r="Z40" s="10">
        <v>1.15606936416185</v>
      </c>
      <c r="AA40" s="48">
        <f t="shared" si="4"/>
        <v>2.3121387283236993E-2</v>
      </c>
      <c r="AB40" s="11">
        <v>8</v>
      </c>
      <c r="AC40" s="12">
        <v>2.3121387283237</v>
      </c>
    </row>
    <row r="41" spans="1:29" x14ac:dyDescent="0.25">
      <c r="A41" s="8" t="s">
        <v>75</v>
      </c>
      <c r="B41" s="8" t="s">
        <v>77</v>
      </c>
      <c r="C41" s="38">
        <f t="shared" si="0"/>
        <v>528</v>
      </c>
      <c r="D41" s="9">
        <v>51</v>
      </c>
      <c r="E41" s="10">
        <v>9.6590909090909101</v>
      </c>
      <c r="F41" s="11">
        <v>68</v>
      </c>
      <c r="G41" s="10">
        <v>12.8787878787879</v>
      </c>
      <c r="H41" s="48">
        <f t="shared" si="5"/>
        <v>0.22537878787878787</v>
      </c>
      <c r="I41" s="11">
        <v>67</v>
      </c>
      <c r="J41" s="10">
        <v>12.6893939393939</v>
      </c>
      <c r="K41" s="11">
        <v>138</v>
      </c>
      <c r="L41" s="10">
        <v>26.136363636363601</v>
      </c>
      <c r="M41" s="11">
        <v>49</v>
      </c>
      <c r="N41" s="10">
        <v>9.2803030303030294</v>
      </c>
      <c r="O41" s="48">
        <f t="shared" si="2"/>
        <v>0.48106060606060608</v>
      </c>
      <c r="P41" s="11">
        <v>49</v>
      </c>
      <c r="Q41" s="10">
        <v>9.2803030303030294</v>
      </c>
      <c r="R41" s="11">
        <v>45</v>
      </c>
      <c r="S41" s="10">
        <v>8.5227272727272698</v>
      </c>
      <c r="T41" s="11">
        <v>21</v>
      </c>
      <c r="U41" s="10">
        <v>3.9772727272727302</v>
      </c>
      <c r="V41" s="48">
        <f t="shared" si="3"/>
        <v>0.2178030303030303</v>
      </c>
      <c r="W41" s="11">
        <v>7</v>
      </c>
      <c r="X41" s="10">
        <v>1.3257575757575799</v>
      </c>
      <c r="Y41" s="11">
        <v>10</v>
      </c>
      <c r="Z41" s="10">
        <v>1.89393939393939</v>
      </c>
      <c r="AA41" s="48">
        <f t="shared" si="4"/>
        <v>3.2196969696969696E-2</v>
      </c>
      <c r="AB41" s="11">
        <v>23</v>
      </c>
      <c r="AC41" s="12">
        <v>4.35606060606061</v>
      </c>
    </row>
    <row r="42" spans="1:29" x14ac:dyDescent="0.25">
      <c r="A42" s="8"/>
      <c r="B42" s="8" t="s">
        <v>105</v>
      </c>
      <c r="C42" s="38">
        <f t="shared" si="0"/>
        <v>65</v>
      </c>
      <c r="D42" s="9">
        <v>58</v>
      </c>
      <c r="E42" s="10">
        <v>89.230769230769198</v>
      </c>
      <c r="F42" s="11">
        <v>4</v>
      </c>
      <c r="G42" s="10">
        <v>6.1538461538461497</v>
      </c>
      <c r="H42" s="48">
        <f t="shared" si="5"/>
        <v>0.9538461538461539</v>
      </c>
      <c r="I42" s="11">
        <v>2</v>
      </c>
      <c r="J42" s="10">
        <v>3.0769230769230802</v>
      </c>
      <c r="K42" s="11">
        <v>1</v>
      </c>
      <c r="L42" s="10">
        <v>1.5384615384615401</v>
      </c>
      <c r="M42" s="11">
        <v>0</v>
      </c>
      <c r="N42" s="10">
        <v>0</v>
      </c>
      <c r="O42" s="48">
        <f t="shared" si="2"/>
        <v>4.6153846153846156E-2</v>
      </c>
      <c r="P42" s="11">
        <v>0</v>
      </c>
      <c r="Q42" s="10">
        <v>0</v>
      </c>
      <c r="R42" s="11">
        <v>0</v>
      </c>
      <c r="S42" s="10">
        <v>0</v>
      </c>
      <c r="T42" s="11">
        <v>0</v>
      </c>
      <c r="U42" s="10">
        <v>0</v>
      </c>
      <c r="V42" s="48">
        <f t="shared" si="3"/>
        <v>0</v>
      </c>
      <c r="W42" s="11">
        <v>0</v>
      </c>
      <c r="X42" s="10">
        <v>0</v>
      </c>
      <c r="Y42" s="11">
        <v>0</v>
      </c>
      <c r="Z42" s="10">
        <v>0</v>
      </c>
      <c r="AA42" s="48">
        <f t="shared" si="4"/>
        <v>0</v>
      </c>
      <c r="AB42" s="11">
        <v>0</v>
      </c>
      <c r="AC42" s="12">
        <v>0</v>
      </c>
    </row>
    <row r="43" spans="1:29" x14ac:dyDescent="0.25">
      <c r="A43" s="8"/>
      <c r="B43" s="8" t="s">
        <v>106</v>
      </c>
      <c r="C43" s="38">
        <f t="shared" si="0"/>
        <v>26</v>
      </c>
      <c r="D43" s="9">
        <v>9</v>
      </c>
      <c r="E43" s="10">
        <v>34.615384615384599</v>
      </c>
      <c r="F43" s="11">
        <v>4</v>
      </c>
      <c r="G43" s="10">
        <v>15.384615384615399</v>
      </c>
      <c r="H43" s="48">
        <f t="shared" si="5"/>
        <v>0.5</v>
      </c>
      <c r="I43" s="11">
        <v>2</v>
      </c>
      <c r="J43" s="10">
        <v>7.6923076923076898</v>
      </c>
      <c r="K43" s="11">
        <v>2</v>
      </c>
      <c r="L43" s="10">
        <v>7.6923076923076898</v>
      </c>
      <c r="M43" s="11">
        <v>1</v>
      </c>
      <c r="N43" s="10">
        <v>3.8461538461538498</v>
      </c>
      <c r="O43" s="48">
        <f t="shared" si="2"/>
        <v>0.19230769230769232</v>
      </c>
      <c r="P43" s="11">
        <v>1</v>
      </c>
      <c r="Q43" s="10">
        <v>3.8461538461538498</v>
      </c>
      <c r="R43" s="11">
        <v>0</v>
      </c>
      <c r="S43" s="10">
        <v>0</v>
      </c>
      <c r="T43" s="11">
        <v>0</v>
      </c>
      <c r="U43" s="10">
        <v>0</v>
      </c>
      <c r="V43" s="48">
        <f t="shared" si="3"/>
        <v>3.8461538461538464E-2</v>
      </c>
      <c r="W43" s="11">
        <v>0</v>
      </c>
      <c r="X43" s="10">
        <v>0</v>
      </c>
      <c r="Y43" s="11">
        <v>0</v>
      </c>
      <c r="Z43" s="10">
        <v>0</v>
      </c>
      <c r="AA43" s="48">
        <f t="shared" si="4"/>
        <v>0</v>
      </c>
      <c r="AB43" s="11">
        <v>7</v>
      </c>
      <c r="AC43" s="12">
        <v>26.923076923076898</v>
      </c>
    </row>
    <row r="44" spans="1:29" x14ac:dyDescent="0.25">
      <c r="A44" s="8" t="s">
        <v>94</v>
      </c>
      <c r="B44" s="8" t="s">
        <v>95</v>
      </c>
      <c r="C44" s="38">
        <v>4</v>
      </c>
      <c r="D44" s="16">
        <v>6</v>
      </c>
      <c r="E44" s="10">
        <v>100</v>
      </c>
      <c r="F44" s="11">
        <v>0</v>
      </c>
      <c r="G44" s="10">
        <v>0</v>
      </c>
      <c r="H44" s="48">
        <f t="shared" si="5"/>
        <v>1.5</v>
      </c>
      <c r="I44" s="11">
        <v>0</v>
      </c>
      <c r="J44" s="10">
        <v>0</v>
      </c>
      <c r="K44" s="11">
        <v>0</v>
      </c>
      <c r="L44" s="10">
        <v>0</v>
      </c>
      <c r="M44" s="11">
        <v>0</v>
      </c>
      <c r="N44" s="10">
        <v>0</v>
      </c>
      <c r="O44" s="48">
        <f t="shared" si="2"/>
        <v>0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48">
        <f t="shared" si="3"/>
        <v>0</v>
      </c>
      <c r="W44" s="11">
        <v>0</v>
      </c>
      <c r="X44" s="10">
        <v>0</v>
      </c>
      <c r="Y44" s="11">
        <v>0</v>
      </c>
      <c r="Z44" s="10">
        <v>0</v>
      </c>
      <c r="AA44" s="48">
        <f t="shared" si="4"/>
        <v>0</v>
      </c>
      <c r="AB44" s="11">
        <v>0</v>
      </c>
      <c r="AC44" s="12">
        <v>0</v>
      </c>
    </row>
    <row r="45" spans="1:29" x14ac:dyDescent="0.25">
      <c r="A45" s="8" t="s">
        <v>79</v>
      </c>
      <c r="B45" s="8" t="s">
        <v>84</v>
      </c>
      <c r="C45" s="38">
        <f t="shared" ref="C45:C68" si="6">D45+F45+I45+K45+M45+P45+R45+T45+W45+Y45+AB45</f>
        <v>21</v>
      </c>
      <c r="D45" s="9">
        <v>9</v>
      </c>
      <c r="E45" s="10">
        <v>42.857142857142897</v>
      </c>
      <c r="F45" s="11">
        <v>6</v>
      </c>
      <c r="G45" s="10">
        <v>28.571428571428601</v>
      </c>
      <c r="H45" s="48">
        <f t="shared" si="5"/>
        <v>0.7142857142857143</v>
      </c>
      <c r="I45" s="11">
        <v>1</v>
      </c>
      <c r="J45" s="10">
        <v>4.7619047619047601</v>
      </c>
      <c r="K45" s="11">
        <v>1</v>
      </c>
      <c r="L45" s="10">
        <v>4.7619047619047601</v>
      </c>
      <c r="M45" s="11">
        <v>1</v>
      </c>
      <c r="N45" s="10">
        <v>4.7619047619047601</v>
      </c>
      <c r="O45" s="48">
        <f t="shared" si="2"/>
        <v>0.14285714285714285</v>
      </c>
      <c r="P45" s="11">
        <v>1</v>
      </c>
      <c r="Q45" s="10">
        <v>4.7619047619047601</v>
      </c>
      <c r="R45" s="11">
        <v>1</v>
      </c>
      <c r="S45" s="10">
        <v>4.7619047619047601</v>
      </c>
      <c r="T45" s="11">
        <v>0</v>
      </c>
      <c r="U45" s="10">
        <v>0</v>
      </c>
      <c r="V45" s="48">
        <f t="shared" si="3"/>
        <v>9.5238095238095233E-2</v>
      </c>
      <c r="W45" s="11">
        <v>0</v>
      </c>
      <c r="X45" s="10">
        <v>0</v>
      </c>
      <c r="Y45" s="11">
        <v>0</v>
      </c>
      <c r="Z45" s="10">
        <v>0</v>
      </c>
      <c r="AA45" s="48">
        <f t="shared" si="4"/>
        <v>0</v>
      </c>
      <c r="AB45" s="11">
        <v>1</v>
      </c>
      <c r="AC45" s="12">
        <v>4.7619047619047601</v>
      </c>
    </row>
    <row r="46" spans="1:29" x14ac:dyDescent="0.25">
      <c r="A46" s="8" t="s">
        <v>49</v>
      </c>
      <c r="B46" s="8" t="s">
        <v>53</v>
      </c>
      <c r="C46" s="38">
        <f t="shared" si="6"/>
        <v>65</v>
      </c>
      <c r="D46" s="9">
        <v>20</v>
      </c>
      <c r="E46" s="10">
        <v>24.6913580246914</v>
      </c>
      <c r="F46" s="11">
        <v>4</v>
      </c>
      <c r="G46" s="10">
        <v>4.9382716049382704</v>
      </c>
      <c r="H46" s="48">
        <f t="shared" si="5"/>
        <v>0.36923076923076925</v>
      </c>
      <c r="I46" s="11">
        <v>3</v>
      </c>
      <c r="J46" s="10">
        <v>3.7037037037037002</v>
      </c>
      <c r="K46" s="11">
        <v>11</v>
      </c>
      <c r="L46" s="10">
        <v>13.580246913580201</v>
      </c>
      <c r="M46" s="11">
        <v>6</v>
      </c>
      <c r="N46" s="10">
        <v>7.4074074074074101</v>
      </c>
      <c r="O46" s="48">
        <f t="shared" si="2"/>
        <v>0.30769230769230771</v>
      </c>
      <c r="P46" s="11">
        <v>3</v>
      </c>
      <c r="Q46" s="10">
        <v>7.3170731707317103</v>
      </c>
      <c r="R46" s="11">
        <v>7</v>
      </c>
      <c r="S46" s="10">
        <v>17.0731707317073</v>
      </c>
      <c r="T46" s="11">
        <v>1</v>
      </c>
      <c r="U46" s="10">
        <v>2.4390243902439002</v>
      </c>
      <c r="V46" s="48">
        <f t="shared" si="3"/>
        <v>0.16923076923076924</v>
      </c>
      <c r="W46" s="11">
        <v>1</v>
      </c>
      <c r="X46" s="10">
        <v>1.2345679012345701</v>
      </c>
      <c r="Y46" s="11">
        <v>6</v>
      </c>
      <c r="Z46" s="10">
        <v>7.4074074074074101</v>
      </c>
      <c r="AA46" s="48">
        <f t="shared" si="4"/>
        <v>0.1076923076923077</v>
      </c>
      <c r="AB46" s="11">
        <v>3</v>
      </c>
      <c r="AC46" s="12">
        <v>3.7037037037037002</v>
      </c>
    </row>
    <row r="47" spans="1:29" x14ac:dyDescent="0.25">
      <c r="A47" s="8" t="s">
        <v>60</v>
      </c>
      <c r="B47" s="8" t="s">
        <v>64</v>
      </c>
      <c r="C47" s="38">
        <f t="shared" si="6"/>
        <v>230</v>
      </c>
      <c r="D47" s="16">
        <v>98</v>
      </c>
      <c r="E47" s="10">
        <v>44.954128440367001</v>
      </c>
      <c r="F47" s="11">
        <v>41</v>
      </c>
      <c r="G47" s="10">
        <v>18.807339449541299</v>
      </c>
      <c r="H47" s="48">
        <f t="shared" si="5"/>
        <v>0.60434782608695647</v>
      </c>
      <c r="I47" s="11">
        <v>23</v>
      </c>
      <c r="J47" s="10">
        <v>10.550458715596299</v>
      </c>
      <c r="K47" s="11">
        <v>9</v>
      </c>
      <c r="L47" s="10">
        <v>4.1284403669724803</v>
      </c>
      <c r="M47" s="11">
        <v>11</v>
      </c>
      <c r="N47" s="10">
        <v>5.0458715596330297</v>
      </c>
      <c r="O47" s="48">
        <f t="shared" si="2"/>
        <v>0.18695652173913044</v>
      </c>
      <c r="P47" s="11">
        <v>10</v>
      </c>
      <c r="Q47" s="10">
        <v>12.3456790123457</v>
      </c>
      <c r="R47" s="11">
        <v>10</v>
      </c>
      <c r="S47" s="10">
        <v>12.3456790123457</v>
      </c>
      <c r="T47" s="11">
        <v>7</v>
      </c>
      <c r="U47" s="10">
        <v>8.6419753086419693</v>
      </c>
      <c r="V47" s="48">
        <f t="shared" si="3"/>
        <v>0.11739130434782609</v>
      </c>
      <c r="W47" s="11">
        <v>3</v>
      </c>
      <c r="X47" s="10">
        <v>1.3761467889908301</v>
      </c>
      <c r="Y47" s="11">
        <v>5</v>
      </c>
      <c r="Z47" s="10">
        <v>2.2935779816513802</v>
      </c>
      <c r="AA47" s="48">
        <f t="shared" si="4"/>
        <v>3.4782608695652174E-2</v>
      </c>
      <c r="AB47" s="11">
        <v>13</v>
      </c>
      <c r="AC47" s="12">
        <v>5.96330275229358</v>
      </c>
    </row>
    <row r="48" spans="1:29" x14ac:dyDescent="0.25">
      <c r="A48" s="8" t="s">
        <v>32</v>
      </c>
      <c r="B48" s="8" t="s">
        <v>33</v>
      </c>
      <c r="C48" s="38">
        <f t="shared" si="6"/>
        <v>40</v>
      </c>
      <c r="D48" s="9">
        <v>5</v>
      </c>
      <c r="E48" s="10">
        <v>19.230769230769202</v>
      </c>
      <c r="F48" s="11">
        <v>2</v>
      </c>
      <c r="G48" s="10">
        <v>7.6923076923076898</v>
      </c>
      <c r="H48" s="48">
        <f t="shared" si="5"/>
        <v>0.17499999999999999</v>
      </c>
      <c r="I48" s="11">
        <v>3</v>
      </c>
      <c r="J48" s="10">
        <v>11.538461538461499</v>
      </c>
      <c r="K48" s="11">
        <v>6</v>
      </c>
      <c r="L48" s="10">
        <v>23.076923076923102</v>
      </c>
      <c r="M48" s="11">
        <v>2</v>
      </c>
      <c r="N48" s="10">
        <v>7.6923076923076898</v>
      </c>
      <c r="O48" s="48">
        <f t="shared" si="2"/>
        <v>0.27500000000000002</v>
      </c>
      <c r="P48" s="11">
        <v>11</v>
      </c>
      <c r="Q48" s="10">
        <v>5.0458715596330297</v>
      </c>
      <c r="R48" s="11">
        <v>1</v>
      </c>
      <c r="S48" s="10">
        <v>0.45871559633027498</v>
      </c>
      <c r="T48" s="11">
        <v>3</v>
      </c>
      <c r="U48" s="10">
        <v>1.3761467889908301</v>
      </c>
      <c r="V48" s="48">
        <f t="shared" si="3"/>
        <v>0.375</v>
      </c>
      <c r="W48" s="11">
        <v>2</v>
      </c>
      <c r="X48" s="10">
        <v>7.6923076923076898</v>
      </c>
      <c r="Y48" s="11">
        <v>1</v>
      </c>
      <c r="Z48" s="10">
        <v>3.8461538461538498</v>
      </c>
      <c r="AA48" s="48">
        <f t="shared" si="4"/>
        <v>7.4999999999999997E-2</v>
      </c>
      <c r="AB48" s="11">
        <v>4</v>
      </c>
      <c r="AC48" s="12">
        <v>15.384615384615399</v>
      </c>
    </row>
    <row r="49" spans="1:29" x14ac:dyDescent="0.25">
      <c r="A49" s="8" t="s">
        <v>78</v>
      </c>
      <c r="B49" s="8" t="s">
        <v>78</v>
      </c>
      <c r="C49" s="38">
        <f t="shared" si="6"/>
        <v>362</v>
      </c>
      <c r="D49" s="18">
        <v>107</v>
      </c>
      <c r="E49" s="13">
        <v>24.5412844036697</v>
      </c>
      <c r="F49" s="38">
        <v>52</v>
      </c>
      <c r="G49" s="10">
        <v>11.926605504587201</v>
      </c>
      <c r="H49" s="48">
        <f t="shared" si="5"/>
        <v>0.43922651933701656</v>
      </c>
      <c r="I49" s="15">
        <v>51</v>
      </c>
      <c r="J49" s="10">
        <v>11.697247706422001</v>
      </c>
      <c r="K49" s="15">
        <v>70</v>
      </c>
      <c r="L49" s="10">
        <v>16.055045871559599</v>
      </c>
      <c r="M49" s="15">
        <v>32</v>
      </c>
      <c r="N49" s="10">
        <v>7.3394495412843996</v>
      </c>
      <c r="O49" s="48">
        <f t="shared" si="2"/>
        <v>0.42265193370165743</v>
      </c>
      <c r="P49" s="15">
        <v>0</v>
      </c>
      <c r="Q49" s="10">
        <v>0</v>
      </c>
      <c r="R49" s="15">
        <v>1</v>
      </c>
      <c r="S49" s="10">
        <v>3.8461538461538498</v>
      </c>
      <c r="T49" s="15">
        <v>0</v>
      </c>
      <c r="U49" s="10">
        <v>0</v>
      </c>
      <c r="V49" s="48">
        <f t="shared" si="3"/>
        <v>2.7624309392265192E-3</v>
      </c>
      <c r="W49" s="15">
        <v>12</v>
      </c>
      <c r="X49" s="10">
        <v>2.75229357798165</v>
      </c>
      <c r="Y49" s="15">
        <v>14</v>
      </c>
      <c r="Z49" s="10">
        <v>3.21100917431193</v>
      </c>
      <c r="AA49" s="48">
        <f t="shared" si="4"/>
        <v>7.18232044198895E-2</v>
      </c>
      <c r="AB49" s="15">
        <v>23</v>
      </c>
      <c r="AC49" s="12">
        <v>5.2752293577981701</v>
      </c>
    </row>
    <row r="50" spans="1:29" x14ac:dyDescent="0.25">
      <c r="A50" s="8" t="s">
        <v>39</v>
      </c>
      <c r="B50" s="8" t="s">
        <v>45</v>
      </c>
      <c r="C50" s="38">
        <f t="shared" si="6"/>
        <v>323</v>
      </c>
      <c r="D50" s="9">
        <v>80</v>
      </c>
      <c r="E50" s="10">
        <v>30.188679245283002</v>
      </c>
      <c r="F50" s="11">
        <v>62</v>
      </c>
      <c r="G50" s="10">
        <v>23.396226415094301</v>
      </c>
      <c r="H50" s="48">
        <f t="shared" si="5"/>
        <v>0.43962848297213625</v>
      </c>
      <c r="I50" s="11">
        <v>39</v>
      </c>
      <c r="J50" s="10">
        <v>14.7169811320755</v>
      </c>
      <c r="K50" s="11">
        <v>44</v>
      </c>
      <c r="L50" s="10">
        <v>16.603773584905699</v>
      </c>
      <c r="M50" s="11">
        <v>18</v>
      </c>
      <c r="N50" s="10">
        <v>6.7924528301886804</v>
      </c>
      <c r="O50" s="48">
        <f t="shared" si="2"/>
        <v>0.31269349845201239</v>
      </c>
      <c r="P50" s="11">
        <v>34</v>
      </c>
      <c r="Q50" s="10">
        <v>7.7981651376146797</v>
      </c>
      <c r="R50" s="11">
        <v>33</v>
      </c>
      <c r="S50" s="10">
        <v>7.5688073394495401</v>
      </c>
      <c r="T50" s="11">
        <v>8</v>
      </c>
      <c r="U50" s="10">
        <v>1.8348623853210999</v>
      </c>
      <c r="V50" s="48">
        <f t="shared" si="3"/>
        <v>0.23219814241486067</v>
      </c>
      <c r="W50" s="11">
        <v>1</v>
      </c>
      <c r="X50" s="10">
        <v>0.37735849056603799</v>
      </c>
      <c r="Y50" s="11">
        <v>0</v>
      </c>
      <c r="Z50" s="10">
        <v>0</v>
      </c>
      <c r="AA50" s="48">
        <f t="shared" si="4"/>
        <v>3.0959752321981426E-3</v>
      </c>
      <c r="AB50" s="11">
        <v>4</v>
      </c>
      <c r="AC50" s="50">
        <v>1.5094339622641499</v>
      </c>
    </row>
    <row r="51" spans="1:29" x14ac:dyDescent="0.25">
      <c r="A51" s="8" t="s">
        <v>39</v>
      </c>
      <c r="B51" s="8" t="s">
        <v>46</v>
      </c>
      <c r="C51" s="38">
        <f t="shared" si="6"/>
        <v>147</v>
      </c>
      <c r="D51" s="16">
        <v>51</v>
      </c>
      <c r="E51" s="10">
        <v>37.7777777777778</v>
      </c>
      <c r="F51" s="11">
        <v>35</v>
      </c>
      <c r="G51" s="10">
        <v>25.925925925925899</v>
      </c>
      <c r="H51" s="48">
        <f t="shared" si="5"/>
        <v>0.58503401360544216</v>
      </c>
      <c r="I51" s="11">
        <v>19</v>
      </c>
      <c r="J51" s="10">
        <v>14.074074074074099</v>
      </c>
      <c r="K51" s="11">
        <v>16</v>
      </c>
      <c r="L51" s="10">
        <v>11.851851851851899</v>
      </c>
      <c r="M51" s="11">
        <v>5</v>
      </c>
      <c r="N51" s="10">
        <v>3.7037037037037002</v>
      </c>
      <c r="O51" s="48">
        <f t="shared" si="2"/>
        <v>0.27210884353741499</v>
      </c>
      <c r="P51" s="11">
        <v>10</v>
      </c>
      <c r="Q51" s="10">
        <v>3.7735849056603801</v>
      </c>
      <c r="R51" s="11">
        <v>3</v>
      </c>
      <c r="S51" s="10">
        <v>1.1320754716981101</v>
      </c>
      <c r="T51" s="11">
        <v>4</v>
      </c>
      <c r="U51" s="10">
        <v>1.5094339622641499</v>
      </c>
      <c r="V51" s="48">
        <f t="shared" si="3"/>
        <v>0.11564625850340136</v>
      </c>
      <c r="W51" s="11">
        <v>0</v>
      </c>
      <c r="X51" s="10">
        <v>0</v>
      </c>
      <c r="Y51" s="11">
        <v>2</v>
      </c>
      <c r="Z51" s="10">
        <v>1.4814814814814801</v>
      </c>
      <c r="AA51" s="48">
        <f t="shared" si="4"/>
        <v>1.3605442176870748E-2</v>
      </c>
      <c r="AB51" s="11">
        <v>2</v>
      </c>
      <c r="AC51" s="12">
        <v>1.4814814814814801</v>
      </c>
    </row>
    <row r="52" spans="1:29" x14ac:dyDescent="0.25">
      <c r="A52" s="8" t="s">
        <v>39</v>
      </c>
      <c r="B52" s="8" t="s">
        <v>47</v>
      </c>
      <c r="C52" s="38">
        <f t="shared" si="6"/>
        <v>265</v>
      </c>
      <c r="D52" s="16">
        <v>131</v>
      </c>
      <c r="E52" s="10">
        <v>46.953405017921099</v>
      </c>
      <c r="F52" s="11">
        <v>27</v>
      </c>
      <c r="G52" s="10">
        <v>9.67741935483871</v>
      </c>
      <c r="H52" s="48">
        <f t="shared" si="5"/>
        <v>0.5962264150943396</v>
      </c>
      <c r="I52" s="11">
        <v>35</v>
      </c>
      <c r="J52" s="10">
        <v>12.544802867383501</v>
      </c>
      <c r="K52" s="11">
        <v>42</v>
      </c>
      <c r="L52" s="10">
        <v>15.0537634408602</v>
      </c>
      <c r="M52" s="11">
        <v>16</v>
      </c>
      <c r="N52" s="10">
        <v>5.7347670250896101</v>
      </c>
      <c r="O52" s="48">
        <f t="shared" si="2"/>
        <v>0.35094339622641507</v>
      </c>
      <c r="P52" s="11">
        <v>2</v>
      </c>
      <c r="Q52" s="10">
        <v>1.4814814814814801</v>
      </c>
      <c r="R52" s="11">
        <v>3</v>
      </c>
      <c r="S52" s="10">
        <v>2.2222222222222201</v>
      </c>
      <c r="T52" s="11">
        <v>0</v>
      </c>
      <c r="U52" s="10">
        <v>0</v>
      </c>
      <c r="V52" s="48">
        <f t="shared" si="3"/>
        <v>1.8867924528301886E-2</v>
      </c>
      <c r="W52" s="11">
        <v>3</v>
      </c>
      <c r="X52" s="10">
        <v>1.0752688172042999</v>
      </c>
      <c r="Y52" s="11">
        <v>3</v>
      </c>
      <c r="Z52" s="10">
        <v>1.0752688172042999</v>
      </c>
      <c r="AA52" s="48">
        <f t="shared" si="4"/>
        <v>2.2641509433962263E-2</v>
      </c>
      <c r="AB52" s="11">
        <v>3</v>
      </c>
      <c r="AC52" s="12">
        <v>1.0752688172042999</v>
      </c>
    </row>
    <row r="53" spans="1:29" x14ac:dyDescent="0.25">
      <c r="A53" s="8" t="s">
        <v>86</v>
      </c>
      <c r="B53" s="8" t="s">
        <v>86</v>
      </c>
      <c r="C53" s="38">
        <f t="shared" si="6"/>
        <v>26</v>
      </c>
      <c r="D53" s="16">
        <v>6</v>
      </c>
      <c r="E53" s="10">
        <v>85.714285714285694</v>
      </c>
      <c r="F53" s="11">
        <v>0</v>
      </c>
      <c r="G53" s="10">
        <v>0</v>
      </c>
      <c r="H53" s="48">
        <f t="shared" si="5"/>
        <v>0.23076923076923078</v>
      </c>
      <c r="I53" s="11">
        <v>0</v>
      </c>
      <c r="J53" s="10">
        <v>0</v>
      </c>
      <c r="K53" s="11">
        <v>1</v>
      </c>
      <c r="L53" s="10">
        <v>14.285714285714301</v>
      </c>
      <c r="M53" s="11">
        <v>0</v>
      </c>
      <c r="N53" s="10">
        <v>0</v>
      </c>
      <c r="O53" s="48">
        <f t="shared" si="2"/>
        <v>3.8461538461538464E-2</v>
      </c>
      <c r="P53" s="11">
        <v>5</v>
      </c>
      <c r="Q53" s="10">
        <v>1.7921146953405001</v>
      </c>
      <c r="R53" s="11">
        <v>6</v>
      </c>
      <c r="S53" s="10">
        <v>2.1505376344085998</v>
      </c>
      <c r="T53" s="11">
        <v>8</v>
      </c>
      <c r="U53" s="10">
        <v>2.8673835125448002</v>
      </c>
      <c r="V53" s="48">
        <f t="shared" si="3"/>
        <v>0.73076923076923073</v>
      </c>
      <c r="W53" s="11">
        <v>0</v>
      </c>
      <c r="X53" s="10">
        <v>0</v>
      </c>
      <c r="Y53" s="11">
        <v>0</v>
      </c>
      <c r="Z53" s="10">
        <v>0</v>
      </c>
      <c r="AA53" s="48">
        <f t="shared" si="4"/>
        <v>0</v>
      </c>
      <c r="AB53" s="11">
        <v>0</v>
      </c>
      <c r="AC53" s="12">
        <v>0</v>
      </c>
    </row>
    <row r="54" spans="1:29" x14ac:dyDescent="0.25">
      <c r="A54" s="8" t="s">
        <v>87</v>
      </c>
      <c r="B54" s="8" t="s">
        <v>88</v>
      </c>
      <c r="C54" s="38">
        <f t="shared" si="6"/>
        <v>147</v>
      </c>
      <c r="D54" s="9">
        <v>72</v>
      </c>
      <c r="E54" s="10">
        <v>42.857142857142897</v>
      </c>
      <c r="F54" s="11">
        <v>17</v>
      </c>
      <c r="G54" s="10">
        <v>10.119047619047601</v>
      </c>
      <c r="H54" s="48">
        <f t="shared" si="5"/>
        <v>0.60544217687074831</v>
      </c>
      <c r="I54" s="11">
        <v>14</v>
      </c>
      <c r="J54" s="10">
        <v>8.3333333333333304</v>
      </c>
      <c r="K54" s="11">
        <v>21</v>
      </c>
      <c r="L54" s="10">
        <v>12.5</v>
      </c>
      <c r="M54" s="11">
        <v>5</v>
      </c>
      <c r="N54" s="10">
        <v>2.9761904761904798</v>
      </c>
      <c r="O54" s="48">
        <f t="shared" si="2"/>
        <v>0.27210884353741499</v>
      </c>
      <c r="P54" s="11">
        <v>0</v>
      </c>
      <c r="Q54" s="10">
        <v>0</v>
      </c>
      <c r="R54" s="11">
        <v>0</v>
      </c>
      <c r="S54" s="10">
        <v>0</v>
      </c>
      <c r="T54" s="11">
        <v>0</v>
      </c>
      <c r="U54" s="10">
        <v>0</v>
      </c>
      <c r="V54" s="48">
        <f t="shared" si="3"/>
        <v>0</v>
      </c>
      <c r="W54" s="11">
        <v>5</v>
      </c>
      <c r="X54" s="10">
        <v>2.9761904761904798</v>
      </c>
      <c r="Y54" s="11">
        <v>3</v>
      </c>
      <c r="Z54" s="10">
        <v>1.78571428571429</v>
      </c>
      <c r="AA54" s="48">
        <f t="shared" si="4"/>
        <v>5.4421768707482991E-2</v>
      </c>
      <c r="AB54" s="11">
        <v>10</v>
      </c>
      <c r="AC54" s="12">
        <v>5.9523809523809499</v>
      </c>
    </row>
    <row r="55" spans="1:29" x14ac:dyDescent="0.25">
      <c r="A55" s="8" t="s">
        <v>87</v>
      </c>
      <c r="B55" s="8" t="s">
        <v>89</v>
      </c>
      <c r="C55" s="38">
        <f t="shared" si="6"/>
        <v>173</v>
      </c>
      <c r="D55" s="9">
        <v>131</v>
      </c>
      <c r="E55" s="10">
        <v>80.368098159509202</v>
      </c>
      <c r="F55" s="11">
        <v>6</v>
      </c>
      <c r="G55" s="10">
        <v>3.6809815950920202</v>
      </c>
      <c r="H55" s="48">
        <f t="shared" si="5"/>
        <v>0.79190751445086704</v>
      </c>
      <c r="I55" s="11">
        <v>4</v>
      </c>
      <c r="J55" s="10">
        <v>2.4539877300613502</v>
      </c>
      <c r="K55" s="11">
        <v>5</v>
      </c>
      <c r="L55" s="10">
        <v>3.0674846625766898</v>
      </c>
      <c r="M55" s="11">
        <v>2</v>
      </c>
      <c r="N55" s="10">
        <v>1.22699386503067</v>
      </c>
      <c r="O55" s="48">
        <f t="shared" si="2"/>
        <v>6.358381502890173E-2</v>
      </c>
      <c r="P55" s="11">
        <v>4</v>
      </c>
      <c r="Q55" s="10">
        <v>2.38095238095238</v>
      </c>
      <c r="R55" s="11">
        <v>14</v>
      </c>
      <c r="S55" s="10">
        <v>8.3333333333333304</v>
      </c>
      <c r="T55" s="11">
        <v>3</v>
      </c>
      <c r="U55" s="10">
        <v>1.78571428571429</v>
      </c>
      <c r="V55" s="48">
        <f t="shared" si="3"/>
        <v>0.12138728323699421</v>
      </c>
      <c r="W55" s="11">
        <v>0</v>
      </c>
      <c r="X55" s="10">
        <v>0</v>
      </c>
      <c r="Y55" s="11">
        <v>2</v>
      </c>
      <c r="Z55" s="10">
        <v>1.22699386503067</v>
      </c>
      <c r="AA55" s="48">
        <f t="shared" si="4"/>
        <v>1.1560693641618497E-2</v>
      </c>
      <c r="AB55" s="11">
        <v>2</v>
      </c>
      <c r="AC55" s="12">
        <v>1.22699386503067</v>
      </c>
    </row>
    <row r="56" spans="1:29" x14ac:dyDescent="0.25">
      <c r="A56" s="8" t="s">
        <v>87</v>
      </c>
      <c r="B56" s="8" t="s">
        <v>90</v>
      </c>
      <c r="C56" s="38">
        <f t="shared" si="6"/>
        <v>49</v>
      </c>
      <c r="D56" s="9">
        <v>19</v>
      </c>
      <c r="E56" s="10">
        <v>43.181818181818201</v>
      </c>
      <c r="F56" s="11">
        <v>4</v>
      </c>
      <c r="G56" s="10">
        <v>9.0909090909090899</v>
      </c>
      <c r="H56" s="48">
        <f t="shared" si="5"/>
        <v>0.46938775510204084</v>
      </c>
      <c r="I56" s="11">
        <v>4</v>
      </c>
      <c r="J56" s="10">
        <v>9.0909090909090899</v>
      </c>
      <c r="K56" s="11">
        <v>8</v>
      </c>
      <c r="L56" s="10">
        <v>18.181818181818201</v>
      </c>
      <c r="M56" s="11">
        <v>0</v>
      </c>
      <c r="N56" s="10">
        <v>0</v>
      </c>
      <c r="O56" s="48">
        <f t="shared" si="2"/>
        <v>0.24489795918367346</v>
      </c>
      <c r="P56" s="11">
        <v>3</v>
      </c>
      <c r="Q56" s="10">
        <v>1.8404907975460101</v>
      </c>
      <c r="R56" s="11">
        <v>8</v>
      </c>
      <c r="S56" s="10">
        <v>4.9079754601227004</v>
      </c>
      <c r="T56" s="11">
        <v>0</v>
      </c>
      <c r="U56" s="10">
        <v>0</v>
      </c>
      <c r="V56" s="48">
        <f t="shared" si="3"/>
        <v>0.22448979591836735</v>
      </c>
      <c r="W56" s="11">
        <v>1</v>
      </c>
      <c r="X56" s="10">
        <v>2.2727272727272698</v>
      </c>
      <c r="Y56" s="11">
        <v>1</v>
      </c>
      <c r="Z56" s="10">
        <v>2.2727272727272698</v>
      </c>
      <c r="AA56" s="48">
        <f t="shared" si="4"/>
        <v>4.0816326530612242E-2</v>
      </c>
      <c r="AB56" s="11">
        <v>1</v>
      </c>
      <c r="AC56" s="12">
        <v>2.2727272727272698</v>
      </c>
    </row>
    <row r="57" spans="1:29" x14ac:dyDescent="0.25">
      <c r="A57" s="8" t="s">
        <v>87</v>
      </c>
      <c r="B57" s="8" t="s">
        <v>91</v>
      </c>
      <c r="C57" s="38">
        <f t="shared" si="6"/>
        <v>75</v>
      </c>
      <c r="D57" s="9">
        <v>46</v>
      </c>
      <c r="E57" s="10">
        <v>61.3333333333333</v>
      </c>
      <c r="F57" s="11">
        <v>10</v>
      </c>
      <c r="G57" s="10">
        <v>13.3333333333333</v>
      </c>
      <c r="H57" s="48">
        <f t="shared" si="5"/>
        <v>0.7466666666666667</v>
      </c>
      <c r="I57" s="11">
        <v>5</v>
      </c>
      <c r="J57" s="10">
        <v>6.6666666666666696</v>
      </c>
      <c r="K57" s="11">
        <v>3</v>
      </c>
      <c r="L57" s="10">
        <v>4</v>
      </c>
      <c r="M57" s="11">
        <v>4</v>
      </c>
      <c r="N57" s="10">
        <v>5.3333333333333304</v>
      </c>
      <c r="O57" s="48">
        <f t="shared" si="2"/>
        <v>0.16</v>
      </c>
      <c r="P57" s="11">
        <v>2</v>
      </c>
      <c r="Q57" s="10">
        <v>2.6666666666666701</v>
      </c>
      <c r="R57" s="11">
        <v>0</v>
      </c>
      <c r="S57" s="10">
        <v>0</v>
      </c>
      <c r="T57" s="11">
        <v>1</v>
      </c>
      <c r="U57" s="10">
        <v>1.3333333333333299</v>
      </c>
      <c r="V57" s="48">
        <f t="shared" si="3"/>
        <v>0.04</v>
      </c>
      <c r="W57" s="11">
        <v>0</v>
      </c>
      <c r="X57" s="10">
        <v>0</v>
      </c>
      <c r="Y57" s="11">
        <v>1</v>
      </c>
      <c r="Z57" s="10">
        <v>1.3333333333333299</v>
      </c>
      <c r="AA57" s="48">
        <f t="shared" si="4"/>
        <v>1.3333333333333334E-2</v>
      </c>
      <c r="AB57" s="11">
        <v>3</v>
      </c>
      <c r="AC57" s="12">
        <v>4</v>
      </c>
    </row>
    <row r="58" spans="1:29" x14ac:dyDescent="0.25">
      <c r="A58" s="8" t="s">
        <v>92</v>
      </c>
      <c r="B58" s="8" t="s">
        <v>92</v>
      </c>
      <c r="C58" s="38">
        <f t="shared" si="6"/>
        <v>185</v>
      </c>
      <c r="D58" s="9">
        <v>161</v>
      </c>
      <c r="E58" s="10">
        <v>87.027027027027003</v>
      </c>
      <c r="F58" s="11">
        <v>11</v>
      </c>
      <c r="G58" s="10">
        <v>5.9459459459459501</v>
      </c>
      <c r="H58" s="48">
        <f t="shared" si="5"/>
        <v>0.92972972972972978</v>
      </c>
      <c r="I58" s="11">
        <v>5</v>
      </c>
      <c r="J58" s="10">
        <v>2.7027027027027</v>
      </c>
      <c r="K58" s="11">
        <v>5</v>
      </c>
      <c r="L58" s="10">
        <v>2.7027027027027</v>
      </c>
      <c r="M58" s="11">
        <v>1</v>
      </c>
      <c r="N58" s="10">
        <v>0.54054054054054101</v>
      </c>
      <c r="O58" s="48">
        <f t="shared" si="2"/>
        <v>5.9459459459459463E-2</v>
      </c>
      <c r="P58" s="11">
        <v>2</v>
      </c>
      <c r="Q58" s="10">
        <v>1.08108108108108</v>
      </c>
      <c r="R58" s="11">
        <v>0</v>
      </c>
      <c r="S58" s="10">
        <v>0</v>
      </c>
      <c r="T58" s="11">
        <v>0</v>
      </c>
      <c r="U58" s="10">
        <v>0</v>
      </c>
      <c r="V58" s="48">
        <f t="shared" si="3"/>
        <v>1.0810810810810811E-2</v>
      </c>
      <c r="W58" s="11">
        <v>0</v>
      </c>
      <c r="X58" s="10">
        <v>0</v>
      </c>
      <c r="Y58" s="11">
        <v>0</v>
      </c>
      <c r="Z58" s="10">
        <v>0</v>
      </c>
      <c r="AA58" s="48">
        <f t="shared" si="4"/>
        <v>0</v>
      </c>
      <c r="AB58" s="11">
        <v>0</v>
      </c>
      <c r="AC58" s="12">
        <v>0</v>
      </c>
    </row>
    <row r="59" spans="1:29" x14ac:dyDescent="0.25">
      <c r="A59" s="8" t="s">
        <v>49</v>
      </c>
      <c r="B59" s="8" t="s">
        <v>54</v>
      </c>
      <c r="C59" s="38">
        <f t="shared" si="6"/>
        <v>291</v>
      </c>
      <c r="D59" s="9">
        <v>103</v>
      </c>
      <c r="E59" s="10">
        <v>35.3951890034364</v>
      </c>
      <c r="F59" s="11">
        <v>47</v>
      </c>
      <c r="G59" s="10">
        <v>16.1512027491409</v>
      </c>
      <c r="H59" s="48">
        <f t="shared" si="5"/>
        <v>0.51546391752577314</v>
      </c>
      <c r="I59" s="11">
        <v>20</v>
      </c>
      <c r="J59" s="10">
        <v>6.8728522336769799</v>
      </c>
      <c r="K59" s="11">
        <v>46</v>
      </c>
      <c r="L59" s="10">
        <v>15.807560137456999</v>
      </c>
      <c r="M59" s="11">
        <v>23</v>
      </c>
      <c r="N59" s="10">
        <v>7.90378006872852</v>
      </c>
      <c r="O59" s="48">
        <f t="shared" si="2"/>
        <v>0.30584192439862545</v>
      </c>
      <c r="P59" s="11">
        <v>8</v>
      </c>
      <c r="Q59" s="10">
        <v>2.7491408934707899</v>
      </c>
      <c r="R59" s="11">
        <v>16</v>
      </c>
      <c r="S59" s="10">
        <v>5.4982817869415799</v>
      </c>
      <c r="T59" s="11">
        <v>6</v>
      </c>
      <c r="U59" s="10">
        <v>2.0618556701030899</v>
      </c>
      <c r="V59" s="48">
        <f t="shared" si="3"/>
        <v>0.10309278350515463</v>
      </c>
      <c r="W59" s="11">
        <v>0</v>
      </c>
      <c r="X59" s="10">
        <v>0</v>
      </c>
      <c r="Y59" s="11">
        <v>8</v>
      </c>
      <c r="Z59" s="10">
        <v>2.7491408934707899</v>
      </c>
      <c r="AA59" s="48">
        <f t="shared" si="4"/>
        <v>2.7491408934707903E-2</v>
      </c>
      <c r="AB59" s="11">
        <v>14</v>
      </c>
      <c r="AC59" s="12">
        <v>4.8109965635738803</v>
      </c>
    </row>
    <row r="60" spans="1:29" x14ac:dyDescent="0.25">
      <c r="A60" s="8" t="s">
        <v>93</v>
      </c>
      <c r="B60" s="8" t="s">
        <v>93</v>
      </c>
      <c r="C60" s="38">
        <f t="shared" si="6"/>
        <v>157</v>
      </c>
      <c r="D60" s="9">
        <v>57</v>
      </c>
      <c r="E60" s="10">
        <v>36.305732484076401</v>
      </c>
      <c r="F60" s="11">
        <v>25</v>
      </c>
      <c r="G60" s="10">
        <v>15.9235668789809</v>
      </c>
      <c r="H60" s="48">
        <f t="shared" si="5"/>
        <v>0.52229299363057324</v>
      </c>
      <c r="I60" s="11">
        <v>18</v>
      </c>
      <c r="J60" s="10">
        <v>11.4649681528662</v>
      </c>
      <c r="K60" s="11">
        <v>20</v>
      </c>
      <c r="L60" s="10">
        <v>12.7388535031847</v>
      </c>
      <c r="M60" s="11">
        <v>6</v>
      </c>
      <c r="N60" s="10">
        <v>3.8216560509554101</v>
      </c>
      <c r="O60" s="48">
        <f t="shared" si="2"/>
        <v>0.28025477707006369</v>
      </c>
      <c r="P60" s="11">
        <v>9</v>
      </c>
      <c r="Q60" s="10">
        <v>5.7324840764331197</v>
      </c>
      <c r="R60" s="11">
        <v>9</v>
      </c>
      <c r="S60" s="10">
        <v>5.7324840764331197</v>
      </c>
      <c r="T60" s="11">
        <v>7</v>
      </c>
      <c r="U60" s="10">
        <v>4.4585987261146496</v>
      </c>
      <c r="V60" s="48">
        <f t="shared" si="3"/>
        <v>0.15923566878980891</v>
      </c>
      <c r="W60" s="11">
        <v>2</v>
      </c>
      <c r="X60" s="10">
        <v>1.2738853503184699</v>
      </c>
      <c r="Y60" s="11">
        <v>2</v>
      </c>
      <c r="Z60" s="10">
        <v>1.2738853503184699</v>
      </c>
      <c r="AA60" s="48">
        <f t="shared" si="4"/>
        <v>2.5477707006369428E-2</v>
      </c>
      <c r="AB60" s="11">
        <v>2</v>
      </c>
      <c r="AC60" s="12">
        <v>1.2738853503184699</v>
      </c>
    </row>
    <row r="61" spans="1:29" x14ac:dyDescent="0.25">
      <c r="A61" s="8" t="s">
        <v>94</v>
      </c>
      <c r="B61" s="8" t="s">
        <v>96</v>
      </c>
      <c r="C61" s="38">
        <f t="shared" si="6"/>
        <v>530</v>
      </c>
      <c r="D61" s="9">
        <v>119</v>
      </c>
      <c r="E61" s="10">
        <v>22.452830188679201</v>
      </c>
      <c r="F61" s="11">
        <v>73</v>
      </c>
      <c r="G61" s="10">
        <v>13.7735849056604</v>
      </c>
      <c r="H61" s="48">
        <f t="shared" si="5"/>
        <v>0.3622641509433962</v>
      </c>
      <c r="I61" s="11">
        <v>77</v>
      </c>
      <c r="J61" s="10">
        <v>14.5283018867925</v>
      </c>
      <c r="K61" s="11">
        <v>92</v>
      </c>
      <c r="L61" s="10">
        <v>17.358490566037698</v>
      </c>
      <c r="M61" s="11">
        <v>48</v>
      </c>
      <c r="N61" s="10">
        <v>9.0566037735849108</v>
      </c>
      <c r="O61" s="48">
        <f t="shared" si="2"/>
        <v>0.40943396226415096</v>
      </c>
      <c r="P61" s="11">
        <v>31</v>
      </c>
      <c r="Q61" s="10">
        <v>5.8490566037735796</v>
      </c>
      <c r="R61" s="11">
        <v>36</v>
      </c>
      <c r="S61" s="10">
        <v>6.7924528301886804</v>
      </c>
      <c r="T61" s="11">
        <v>14</v>
      </c>
      <c r="U61" s="10">
        <v>2.64150943396226</v>
      </c>
      <c r="V61" s="48">
        <f t="shared" si="3"/>
        <v>0.15283018867924528</v>
      </c>
      <c r="W61" s="11">
        <v>5</v>
      </c>
      <c r="X61" s="10">
        <v>0.94339622641509402</v>
      </c>
      <c r="Y61" s="11">
        <v>16</v>
      </c>
      <c r="Z61" s="10">
        <v>3.0188679245282999</v>
      </c>
      <c r="AA61" s="48">
        <f t="shared" si="4"/>
        <v>3.962264150943396E-2</v>
      </c>
      <c r="AB61" s="11">
        <v>19</v>
      </c>
      <c r="AC61" s="12">
        <v>3.5849056603773599</v>
      </c>
    </row>
    <row r="62" spans="1:29" x14ac:dyDescent="0.25">
      <c r="A62" s="8" t="s">
        <v>97</v>
      </c>
      <c r="B62" s="8" t="s">
        <v>97</v>
      </c>
      <c r="C62" s="38">
        <f t="shared" si="6"/>
        <v>1047</v>
      </c>
      <c r="D62" s="9">
        <v>356</v>
      </c>
      <c r="E62" s="10">
        <v>34.001910219675302</v>
      </c>
      <c r="F62" s="11">
        <v>149</v>
      </c>
      <c r="G62" s="10">
        <v>14.231136580706799</v>
      </c>
      <c r="H62" s="48">
        <f t="shared" si="5"/>
        <v>0.48233046800382046</v>
      </c>
      <c r="I62" s="11">
        <v>141</v>
      </c>
      <c r="J62" s="10">
        <v>13.4670487106017</v>
      </c>
      <c r="K62" s="11">
        <v>117</v>
      </c>
      <c r="L62" s="10">
        <v>11.174785100286501</v>
      </c>
      <c r="M62" s="11">
        <v>65</v>
      </c>
      <c r="N62" s="10">
        <v>6.2082139446036297</v>
      </c>
      <c r="O62" s="48">
        <f t="shared" si="2"/>
        <v>0.30850047755491883</v>
      </c>
      <c r="P62" s="11">
        <v>46</v>
      </c>
      <c r="Q62" s="10">
        <v>4.3935052531041103</v>
      </c>
      <c r="R62" s="11">
        <v>62</v>
      </c>
      <c r="S62" s="10">
        <v>5.9216809933142303</v>
      </c>
      <c r="T62" s="11">
        <v>27</v>
      </c>
      <c r="U62" s="10">
        <v>2.5787965616045798</v>
      </c>
      <c r="V62" s="48">
        <f t="shared" si="3"/>
        <v>0.12893982808022922</v>
      </c>
      <c r="W62" s="11">
        <v>14</v>
      </c>
      <c r="X62" s="10">
        <v>1.33715377268386</v>
      </c>
      <c r="Y62" s="11">
        <v>32</v>
      </c>
      <c r="Z62" s="10">
        <v>3.0563514804202501</v>
      </c>
      <c r="AA62" s="48">
        <f t="shared" si="4"/>
        <v>4.3935052531041068E-2</v>
      </c>
      <c r="AB62" s="11">
        <v>38</v>
      </c>
      <c r="AC62" s="12">
        <v>3.6294173829990499</v>
      </c>
    </row>
    <row r="63" spans="1:29" x14ac:dyDescent="0.25">
      <c r="A63" s="8" t="s">
        <v>49</v>
      </c>
      <c r="B63" s="8" t="s">
        <v>55</v>
      </c>
      <c r="C63" s="38">
        <f t="shared" si="6"/>
        <v>266</v>
      </c>
      <c r="D63" s="16">
        <v>89</v>
      </c>
      <c r="E63" s="10">
        <v>33.458646616541401</v>
      </c>
      <c r="F63" s="11">
        <v>42</v>
      </c>
      <c r="G63" s="10">
        <v>15.789473684210501</v>
      </c>
      <c r="H63" s="48">
        <f t="shared" si="5"/>
        <v>0.4924812030075188</v>
      </c>
      <c r="I63" s="11">
        <v>31</v>
      </c>
      <c r="J63" s="10">
        <v>11.654135338345901</v>
      </c>
      <c r="K63" s="11">
        <v>33</v>
      </c>
      <c r="L63" s="10">
        <v>12.406015037594001</v>
      </c>
      <c r="M63" s="11">
        <v>21</v>
      </c>
      <c r="N63" s="10">
        <v>7.8947368421052602</v>
      </c>
      <c r="O63" s="48">
        <f t="shared" si="2"/>
        <v>0.31954887218045114</v>
      </c>
      <c r="P63" s="11">
        <v>12</v>
      </c>
      <c r="Q63" s="10">
        <v>4.5112781954887202</v>
      </c>
      <c r="R63" s="11">
        <v>13</v>
      </c>
      <c r="S63" s="10">
        <v>4.88721804511278</v>
      </c>
      <c r="T63" s="11">
        <v>7</v>
      </c>
      <c r="U63" s="10">
        <v>2.6315789473684199</v>
      </c>
      <c r="V63" s="48">
        <f t="shared" si="3"/>
        <v>0.12030075187969924</v>
      </c>
      <c r="W63" s="11">
        <v>5</v>
      </c>
      <c r="X63" s="10">
        <v>1.8796992481203001</v>
      </c>
      <c r="Y63" s="11">
        <v>5</v>
      </c>
      <c r="Z63" s="10">
        <v>1.8796992481203001</v>
      </c>
      <c r="AA63" s="48">
        <f t="shared" si="4"/>
        <v>3.7593984962406013E-2</v>
      </c>
      <c r="AB63" s="11">
        <v>8</v>
      </c>
      <c r="AC63" s="12">
        <v>3.0075187969924801</v>
      </c>
    </row>
    <row r="64" spans="1:29" x14ac:dyDescent="0.25">
      <c r="A64" s="8" t="s">
        <v>98</v>
      </c>
      <c r="B64" s="8" t="s">
        <v>100</v>
      </c>
      <c r="C64" s="38">
        <f t="shared" si="6"/>
        <v>473</v>
      </c>
      <c r="D64" s="9">
        <v>223</v>
      </c>
      <c r="E64" s="10">
        <v>47.1458773784355</v>
      </c>
      <c r="F64" s="11">
        <v>74</v>
      </c>
      <c r="G64" s="10">
        <v>15.6448202959831</v>
      </c>
      <c r="H64" s="48">
        <f t="shared" si="5"/>
        <v>0.62790697674418605</v>
      </c>
      <c r="I64" s="11">
        <v>39</v>
      </c>
      <c r="J64" s="10">
        <v>8.2452431289640593</v>
      </c>
      <c r="K64" s="11">
        <v>41</v>
      </c>
      <c r="L64" s="10">
        <v>8.6680761099365693</v>
      </c>
      <c r="M64" s="11">
        <v>11</v>
      </c>
      <c r="N64" s="10">
        <v>2.32558139534884</v>
      </c>
      <c r="O64" s="48">
        <f t="shared" si="2"/>
        <v>0.19238900634249473</v>
      </c>
      <c r="P64" s="11">
        <v>15</v>
      </c>
      <c r="Q64" s="10">
        <v>3.1712473572938702</v>
      </c>
      <c r="R64" s="11">
        <v>19</v>
      </c>
      <c r="S64" s="10">
        <v>4.0169133192388999</v>
      </c>
      <c r="T64" s="11">
        <v>12</v>
      </c>
      <c r="U64" s="10">
        <v>2.5369978858350999</v>
      </c>
      <c r="V64" s="48">
        <f t="shared" si="3"/>
        <v>9.7251585623678652E-2</v>
      </c>
      <c r="W64" s="11">
        <v>9</v>
      </c>
      <c r="X64" s="10">
        <v>1.90274841437632</v>
      </c>
      <c r="Y64" s="11">
        <v>10</v>
      </c>
      <c r="Z64" s="10">
        <v>2.1141649048625801</v>
      </c>
      <c r="AA64" s="48">
        <f t="shared" si="4"/>
        <v>4.0169133192389003E-2</v>
      </c>
      <c r="AB64" s="11">
        <v>20</v>
      </c>
      <c r="AC64" s="12">
        <v>4.2283298097251603</v>
      </c>
    </row>
    <row r="65" spans="1:29" x14ac:dyDescent="0.25">
      <c r="A65" s="8" t="s">
        <v>79</v>
      </c>
      <c r="B65" s="8" t="s">
        <v>85</v>
      </c>
      <c r="C65" s="38">
        <f t="shared" si="6"/>
        <v>634</v>
      </c>
      <c r="D65" s="9">
        <v>154</v>
      </c>
      <c r="E65" s="10">
        <v>24.290220820189301</v>
      </c>
      <c r="F65" s="11">
        <v>113</v>
      </c>
      <c r="G65" s="10">
        <v>17.8233438485804</v>
      </c>
      <c r="H65" s="48">
        <f t="shared" si="5"/>
        <v>0.42113564668769715</v>
      </c>
      <c r="I65" s="11">
        <v>79</v>
      </c>
      <c r="J65" s="10">
        <v>12.4605678233438</v>
      </c>
      <c r="K65" s="11">
        <v>74</v>
      </c>
      <c r="L65" s="10">
        <v>11.671924290220799</v>
      </c>
      <c r="M65" s="11">
        <v>50</v>
      </c>
      <c r="N65" s="10">
        <v>7.8864353312302802</v>
      </c>
      <c r="O65" s="48">
        <f t="shared" si="2"/>
        <v>0.32018927444794953</v>
      </c>
      <c r="P65" s="11">
        <v>41</v>
      </c>
      <c r="Q65" s="10">
        <v>6.4668769716088299</v>
      </c>
      <c r="R65" s="11">
        <v>37</v>
      </c>
      <c r="S65" s="10">
        <v>5.8359621451104102</v>
      </c>
      <c r="T65" s="11">
        <v>27</v>
      </c>
      <c r="U65" s="10">
        <v>4.2586750788643499</v>
      </c>
      <c r="V65" s="48">
        <f t="shared" si="3"/>
        <v>0.16561514195583596</v>
      </c>
      <c r="W65" s="11">
        <v>12</v>
      </c>
      <c r="X65" s="10">
        <v>1.8927444794952699</v>
      </c>
      <c r="Y65" s="11">
        <v>21</v>
      </c>
      <c r="Z65" s="10">
        <v>3.31230283911672</v>
      </c>
      <c r="AA65" s="48">
        <f t="shared" si="4"/>
        <v>5.2050473186119876E-2</v>
      </c>
      <c r="AB65" s="11">
        <v>26</v>
      </c>
      <c r="AC65" s="12">
        <v>4.1009463722397497</v>
      </c>
    </row>
    <row r="66" spans="1:29" x14ac:dyDescent="0.25">
      <c r="A66" s="8" t="s">
        <v>101</v>
      </c>
      <c r="B66" s="8" t="s">
        <v>103</v>
      </c>
      <c r="C66" s="38">
        <f t="shared" si="6"/>
        <v>300</v>
      </c>
      <c r="D66" s="16">
        <v>112</v>
      </c>
      <c r="E66" s="10">
        <v>37.3333333333333</v>
      </c>
      <c r="F66" s="11">
        <v>55</v>
      </c>
      <c r="G66" s="10">
        <v>18.3333333333333</v>
      </c>
      <c r="H66" s="48">
        <f t="shared" si="5"/>
        <v>0.55666666666666664</v>
      </c>
      <c r="I66" s="11">
        <v>30</v>
      </c>
      <c r="J66" s="10">
        <v>10</v>
      </c>
      <c r="K66" s="11">
        <v>29</v>
      </c>
      <c r="L66" s="10">
        <v>9.6666666666666696</v>
      </c>
      <c r="M66" s="11">
        <v>14</v>
      </c>
      <c r="N66" s="10">
        <v>4.6666666666666696</v>
      </c>
      <c r="O66" s="48">
        <f t="shared" si="2"/>
        <v>0.24333333333333335</v>
      </c>
      <c r="P66" s="11">
        <v>12</v>
      </c>
      <c r="Q66" s="10">
        <v>4</v>
      </c>
      <c r="R66" s="11">
        <v>11</v>
      </c>
      <c r="S66" s="10">
        <v>3.6666666666666701</v>
      </c>
      <c r="T66" s="11">
        <v>12</v>
      </c>
      <c r="U66" s="10">
        <v>4</v>
      </c>
      <c r="V66" s="48">
        <f t="shared" si="3"/>
        <v>0.11666666666666667</v>
      </c>
      <c r="W66" s="11">
        <v>4</v>
      </c>
      <c r="X66" s="10">
        <v>1.3333333333333299</v>
      </c>
      <c r="Y66" s="11">
        <v>6</v>
      </c>
      <c r="Z66" s="10">
        <v>2</v>
      </c>
      <c r="AA66" s="48">
        <f t="shared" si="4"/>
        <v>3.3333333333333333E-2</v>
      </c>
      <c r="AB66" s="11">
        <v>15</v>
      </c>
      <c r="AC66" s="12">
        <v>5</v>
      </c>
    </row>
    <row r="67" spans="1:29" x14ac:dyDescent="0.25">
      <c r="A67" s="8"/>
      <c r="B67" s="8" t="s">
        <v>107</v>
      </c>
      <c r="C67" s="38">
        <f t="shared" si="6"/>
        <v>37</v>
      </c>
      <c r="D67" s="16">
        <v>35</v>
      </c>
      <c r="E67" s="10">
        <v>94.594594594594597</v>
      </c>
      <c r="F67" s="11">
        <v>1</v>
      </c>
      <c r="G67" s="10">
        <v>2.7027027027027</v>
      </c>
      <c r="H67" s="48">
        <f t="shared" si="5"/>
        <v>0.97297297297297303</v>
      </c>
      <c r="I67" s="11">
        <v>1</v>
      </c>
      <c r="J67" s="10">
        <v>2.7027027027027</v>
      </c>
      <c r="K67" s="11">
        <v>0</v>
      </c>
      <c r="L67" s="10">
        <v>0</v>
      </c>
      <c r="M67" s="11">
        <v>0</v>
      </c>
      <c r="N67" s="10">
        <v>0</v>
      </c>
      <c r="O67" s="48">
        <f t="shared" si="2"/>
        <v>2.7027027027027029E-2</v>
      </c>
      <c r="P67" s="11">
        <v>0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48">
        <f t="shared" si="3"/>
        <v>0</v>
      </c>
      <c r="W67" s="11">
        <v>0</v>
      </c>
      <c r="X67" s="10">
        <v>0</v>
      </c>
      <c r="Y67" s="11">
        <v>0</v>
      </c>
      <c r="Z67" s="10">
        <v>0</v>
      </c>
      <c r="AA67" s="48">
        <f t="shared" si="4"/>
        <v>0</v>
      </c>
      <c r="AB67" s="11">
        <v>0</v>
      </c>
      <c r="AC67" s="12">
        <v>0</v>
      </c>
    </row>
    <row r="68" spans="1:29" x14ac:dyDescent="0.25">
      <c r="A68" s="8" t="s">
        <v>108</v>
      </c>
      <c r="B68" s="8" t="s">
        <v>108</v>
      </c>
      <c r="C68" s="38">
        <f t="shared" si="6"/>
        <v>71</v>
      </c>
      <c r="D68" s="11">
        <v>13</v>
      </c>
      <c r="E68" s="20">
        <v>18.309859154929601</v>
      </c>
      <c r="F68" s="11">
        <v>13</v>
      </c>
      <c r="G68" s="20">
        <v>18.309859154929601</v>
      </c>
      <c r="H68" s="48">
        <f t="shared" si="5"/>
        <v>0.36619718309859156</v>
      </c>
      <c r="I68" s="11">
        <v>8</v>
      </c>
      <c r="J68" s="20">
        <v>11.2676056338028</v>
      </c>
      <c r="K68" s="11">
        <v>10</v>
      </c>
      <c r="L68" s="20">
        <v>14.084507042253501</v>
      </c>
      <c r="M68" s="11">
        <v>14</v>
      </c>
      <c r="N68" s="20">
        <v>19.7183098591549</v>
      </c>
      <c r="O68" s="48">
        <f t="shared" si="2"/>
        <v>0.45070422535211269</v>
      </c>
      <c r="P68" s="11">
        <v>6</v>
      </c>
      <c r="Q68" s="20">
        <v>8.4507042253521103</v>
      </c>
      <c r="R68" s="11">
        <v>3</v>
      </c>
      <c r="S68" s="20">
        <v>4.2253521126760596</v>
      </c>
      <c r="T68" s="11">
        <v>0</v>
      </c>
      <c r="U68" s="20">
        <v>0</v>
      </c>
      <c r="V68" s="48">
        <f t="shared" si="3"/>
        <v>0.12676056338028169</v>
      </c>
      <c r="W68" s="11">
        <v>1</v>
      </c>
      <c r="X68" s="20">
        <v>1.40845070422535</v>
      </c>
      <c r="Y68" s="11">
        <v>2</v>
      </c>
      <c r="Z68" s="20">
        <v>2.8169014084507</v>
      </c>
      <c r="AA68" s="48">
        <f t="shared" si="4"/>
        <v>4.2253521126760563E-2</v>
      </c>
      <c r="AB68" s="11">
        <v>1</v>
      </c>
      <c r="AC68" s="21">
        <v>1.40845070422535</v>
      </c>
    </row>
    <row r="69" spans="1:29" ht="15.75" thickBot="1" x14ac:dyDescent="0.3">
      <c r="A69" s="22" t="s">
        <v>109</v>
      </c>
      <c r="B69" s="22"/>
      <c r="C69" s="23">
        <f>SUM(C8:C68)</f>
        <v>14740</v>
      </c>
      <c r="D69" s="23">
        <f>SUM(D8:D68)</f>
        <v>5202</v>
      </c>
      <c r="E69" s="24">
        <f>(D69/C69)</f>
        <v>0.35291723202170966</v>
      </c>
      <c r="F69" s="23">
        <f>SUM(F8:F68)</f>
        <v>2248</v>
      </c>
      <c r="G69" s="24">
        <f>(F69/C69)</f>
        <v>0.15251017639077341</v>
      </c>
      <c r="H69" s="24">
        <f>(E69+G69)</f>
        <v>0.50542740841248301</v>
      </c>
      <c r="I69" s="23">
        <f>SUM(I8:I68)</f>
        <v>1631</v>
      </c>
      <c r="J69" s="24">
        <f>(I69/C69)</f>
        <v>0.11065128900949796</v>
      </c>
      <c r="K69" s="23">
        <f>SUM(K8:K68)</f>
        <v>1831</v>
      </c>
      <c r="L69" s="24">
        <f>(K69/C69)</f>
        <v>0.12421981004070556</v>
      </c>
      <c r="M69" s="23">
        <f>SUM(M8:M68)</f>
        <v>969</v>
      </c>
      <c r="N69" s="24">
        <f>(M69/C69)</f>
        <v>6.5739484396200809E-2</v>
      </c>
      <c r="O69" s="24">
        <f>(J69+L69+N69)</f>
        <v>0.30061058344640434</v>
      </c>
      <c r="P69" s="23">
        <f>SUM(P8:P68)</f>
        <v>693</v>
      </c>
      <c r="Q69" s="24">
        <f>(P69/C69)</f>
        <v>4.7014925373134328E-2</v>
      </c>
      <c r="R69" s="23">
        <f>SUM(R8:R68)</f>
        <v>761</v>
      </c>
      <c r="S69" s="24">
        <f>(R69/C69)</f>
        <v>5.162822252374491E-2</v>
      </c>
      <c r="T69" s="23">
        <f>SUM(T8:T68)</f>
        <v>368</v>
      </c>
      <c r="U69" s="24">
        <f>(T69/C69)</f>
        <v>2.496607869742198E-2</v>
      </c>
      <c r="V69" s="24">
        <f>(Q69+S69+U69)</f>
        <v>0.12360922659430122</v>
      </c>
      <c r="W69" s="23">
        <f>SUM(W8:W68)</f>
        <v>194</v>
      </c>
      <c r="X69" s="24">
        <f>(W69/C69)</f>
        <v>1.3161465400271371E-2</v>
      </c>
      <c r="Y69" s="23">
        <f>SUM(Y8:Y68)</f>
        <v>325</v>
      </c>
      <c r="Z69" s="24">
        <f>(Y69/C69)</f>
        <v>2.2048846675712348E-2</v>
      </c>
      <c r="AA69" s="24">
        <f>(X69+Z69)</f>
        <v>3.521031207598372E-2</v>
      </c>
      <c r="AB69" s="23">
        <f>SUM(AB8:AB68)</f>
        <v>520</v>
      </c>
      <c r="AC69" s="24">
        <f>(AB69/C69)</f>
        <v>3.5278154681139755E-2</v>
      </c>
    </row>
    <row r="70" spans="1:29" ht="15.75" thickTop="1" x14ac:dyDescent="0.25"/>
    <row r="73" spans="1:29" x14ac:dyDescent="0.25">
      <c r="A73" s="37" t="s">
        <v>123</v>
      </c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9"/>
  <sheetViews>
    <sheetView zoomScale="89" zoomScaleNormal="89" workbookViewId="0">
      <selection activeCell="P8" sqref="P8:Q8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8" x14ac:dyDescent="0.25">
      <c r="A3" s="1"/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"/>
      <c r="Z3" s="2"/>
      <c r="AA3" s="2"/>
      <c r="AB3" s="2"/>
    </row>
    <row r="4" spans="1:28" x14ac:dyDescent="0.25">
      <c r="A4" s="57" t="s">
        <v>125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x14ac:dyDescent="0.25">
      <c r="A7" s="25" t="s">
        <v>110</v>
      </c>
      <c r="B7" s="25" t="s">
        <v>3</v>
      </c>
      <c r="C7" s="26" t="s">
        <v>114</v>
      </c>
      <c r="D7" s="26" t="s">
        <v>5</v>
      </c>
      <c r="E7" s="26" t="s">
        <v>6</v>
      </c>
      <c r="F7" s="26" t="s">
        <v>7</v>
      </c>
      <c r="G7" s="26" t="s">
        <v>8</v>
      </c>
      <c r="H7" s="27" t="s">
        <v>9</v>
      </c>
      <c r="I7" s="26" t="s">
        <v>10</v>
      </c>
      <c r="J7" s="26" t="s">
        <v>11</v>
      </c>
      <c r="K7" s="26" t="s">
        <v>12</v>
      </c>
      <c r="L7" s="26" t="s">
        <v>13</v>
      </c>
      <c r="M7" s="26" t="s">
        <v>14</v>
      </c>
      <c r="N7" s="26" t="s">
        <v>15</v>
      </c>
      <c r="O7" s="27" t="s">
        <v>115</v>
      </c>
      <c r="P7" s="26" t="s">
        <v>17</v>
      </c>
      <c r="Q7" s="26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7" t="s">
        <v>23</v>
      </c>
      <c r="W7" s="26" t="s">
        <v>26</v>
      </c>
      <c r="X7" s="26" t="s">
        <v>27</v>
      </c>
      <c r="Y7" s="27" t="s">
        <v>28</v>
      </c>
      <c r="Z7" s="26" t="s">
        <v>29</v>
      </c>
      <c r="AA7" s="27" t="s">
        <v>30</v>
      </c>
      <c r="AB7" s="26" t="s">
        <v>31</v>
      </c>
    </row>
    <row r="8" spans="1:28" x14ac:dyDescent="0.25">
      <c r="A8" s="28" t="s">
        <v>113</v>
      </c>
      <c r="B8" s="28" t="s">
        <v>116</v>
      </c>
      <c r="C8" s="40">
        <f>SUM(D8+F8+I8+K8+M8+P8+R8+T8+W8+Z8)</f>
        <v>118</v>
      </c>
      <c r="D8" s="29">
        <v>83</v>
      </c>
      <c r="E8" s="30">
        <v>72.8070175438597</v>
      </c>
      <c r="F8" s="40">
        <v>17</v>
      </c>
      <c r="G8" s="30">
        <v>14.912280701754399</v>
      </c>
      <c r="H8" s="48">
        <f>((D8+F8)/C8)</f>
        <v>0.84745762711864403</v>
      </c>
      <c r="I8" s="40">
        <v>7</v>
      </c>
      <c r="J8" s="32">
        <v>6.1403508771929802</v>
      </c>
      <c r="K8" s="40">
        <v>3</v>
      </c>
      <c r="L8" s="32">
        <v>2.6315789473684199</v>
      </c>
      <c r="M8" s="40">
        <v>4</v>
      </c>
      <c r="N8" s="32">
        <v>3.5087719298245599</v>
      </c>
      <c r="O8" s="48">
        <f>((I8+K8+M8)/C8)</f>
        <v>0.11864406779661017</v>
      </c>
      <c r="P8" s="40">
        <v>0</v>
      </c>
      <c r="Q8" s="39">
        <v>0</v>
      </c>
      <c r="R8" s="40">
        <v>0</v>
      </c>
      <c r="S8" s="39">
        <v>0</v>
      </c>
      <c r="T8" s="29"/>
      <c r="U8" s="30"/>
      <c r="V8" s="48">
        <f>((P8+R8+T8)/C8)</f>
        <v>0</v>
      </c>
      <c r="W8" s="29"/>
      <c r="X8" s="30"/>
      <c r="Y8" s="48">
        <v>0</v>
      </c>
      <c r="Z8" s="29">
        <v>4</v>
      </c>
      <c r="AA8" s="31">
        <v>2.4691358024691401</v>
      </c>
      <c r="AB8" s="29"/>
    </row>
    <row r="9" spans="1:28" x14ac:dyDescent="0.25">
      <c r="A9" s="28" t="s">
        <v>113</v>
      </c>
      <c r="B9" s="28" t="s">
        <v>117</v>
      </c>
      <c r="C9" s="40">
        <f t="shared" ref="C9:C18" si="0">SUM(D9+F9+I9+K9+M9+P9+R9+T9+W9+Z9)</f>
        <v>28</v>
      </c>
      <c r="D9" s="29">
        <v>22</v>
      </c>
      <c r="E9" s="30">
        <v>78.569999999999993</v>
      </c>
      <c r="F9" s="40">
        <v>5</v>
      </c>
      <c r="G9" s="30">
        <v>17.86</v>
      </c>
      <c r="H9" s="48">
        <f t="shared" ref="H9:H17" si="1">((D9+F9)/C9)</f>
        <v>0.9642857142857143</v>
      </c>
      <c r="I9" s="40">
        <v>1</v>
      </c>
      <c r="J9" s="32">
        <v>3.5714285714285698</v>
      </c>
      <c r="K9" s="40">
        <v>0</v>
      </c>
      <c r="L9" s="32">
        <v>0</v>
      </c>
      <c r="M9" s="40">
        <v>0</v>
      </c>
      <c r="N9" s="32">
        <v>0</v>
      </c>
      <c r="O9" s="48">
        <f t="shared" ref="O9:O17" si="2">((I9+K9+M9)/C9)</f>
        <v>3.5714285714285712E-2</v>
      </c>
      <c r="P9" s="40">
        <v>0</v>
      </c>
      <c r="Q9" s="39">
        <v>0</v>
      </c>
      <c r="R9" s="40">
        <v>0</v>
      </c>
      <c r="S9" s="39">
        <v>0</v>
      </c>
      <c r="T9" s="29"/>
      <c r="U9" s="30"/>
      <c r="V9" s="48">
        <f t="shared" ref="V9:V17" si="3">((P9+R9+T9)/C9)</f>
        <v>0</v>
      </c>
      <c r="W9" s="29"/>
      <c r="X9" s="30"/>
      <c r="Y9" s="48">
        <v>0</v>
      </c>
      <c r="Z9" s="29">
        <v>0</v>
      </c>
      <c r="AA9" s="31">
        <v>0</v>
      </c>
      <c r="AB9" s="29"/>
    </row>
    <row r="10" spans="1:28" x14ac:dyDescent="0.25">
      <c r="A10" s="28" t="s">
        <v>113</v>
      </c>
      <c r="B10" s="28" t="s">
        <v>118</v>
      </c>
      <c r="C10" s="40">
        <f t="shared" si="0"/>
        <v>1</v>
      </c>
      <c r="D10" s="29">
        <v>1</v>
      </c>
      <c r="E10" s="32">
        <v>100</v>
      </c>
      <c r="F10" s="40">
        <v>0</v>
      </c>
      <c r="G10" s="32">
        <v>0</v>
      </c>
      <c r="H10" s="48">
        <f t="shared" si="1"/>
        <v>1</v>
      </c>
      <c r="I10" s="40">
        <v>0</v>
      </c>
      <c r="J10" s="32">
        <v>0</v>
      </c>
      <c r="K10" s="40">
        <v>0</v>
      </c>
      <c r="L10" s="32">
        <v>0</v>
      </c>
      <c r="M10" s="40">
        <v>0</v>
      </c>
      <c r="N10" s="32">
        <v>0</v>
      </c>
      <c r="O10" s="48">
        <f t="shared" si="2"/>
        <v>0</v>
      </c>
      <c r="P10" s="40">
        <v>0</v>
      </c>
      <c r="Q10" s="39">
        <v>0</v>
      </c>
      <c r="R10" s="40">
        <v>0</v>
      </c>
      <c r="S10" s="39">
        <v>0</v>
      </c>
      <c r="T10" s="29"/>
      <c r="U10" s="30"/>
      <c r="V10" s="48">
        <f t="shared" si="3"/>
        <v>0</v>
      </c>
      <c r="W10" s="29"/>
      <c r="X10" s="30"/>
      <c r="Y10" s="48">
        <v>0</v>
      </c>
      <c r="Z10" s="29">
        <v>0</v>
      </c>
      <c r="AA10" s="31">
        <v>0</v>
      </c>
      <c r="AB10" s="29"/>
    </row>
    <row r="11" spans="1:28" x14ac:dyDescent="0.25">
      <c r="A11" s="28" t="s">
        <v>113</v>
      </c>
      <c r="B11" s="28" t="s">
        <v>68</v>
      </c>
      <c r="C11" s="40">
        <f t="shared" si="0"/>
        <v>48</v>
      </c>
      <c r="D11" s="29">
        <v>40</v>
      </c>
      <c r="E11" s="30">
        <v>86.956521739130395</v>
      </c>
      <c r="F11" s="40">
        <v>4</v>
      </c>
      <c r="G11" s="30">
        <v>8.6956521739130395</v>
      </c>
      <c r="H11" s="48">
        <f t="shared" si="1"/>
        <v>0.91666666666666663</v>
      </c>
      <c r="I11" s="40">
        <v>1</v>
      </c>
      <c r="J11" s="32">
        <v>2.1739130434782599</v>
      </c>
      <c r="K11" s="40">
        <v>0</v>
      </c>
      <c r="L11" s="32">
        <v>0</v>
      </c>
      <c r="M11" s="40">
        <v>1</v>
      </c>
      <c r="N11" s="32">
        <v>2.1739130434782599</v>
      </c>
      <c r="O11" s="48">
        <f t="shared" si="2"/>
        <v>4.1666666666666664E-2</v>
      </c>
      <c r="P11" s="40">
        <v>0</v>
      </c>
      <c r="Q11" s="39">
        <v>0</v>
      </c>
      <c r="R11" s="40">
        <v>0</v>
      </c>
      <c r="S11" s="39">
        <v>0</v>
      </c>
      <c r="T11" s="29"/>
      <c r="U11" s="30"/>
      <c r="V11" s="48">
        <f t="shared" si="3"/>
        <v>0</v>
      </c>
      <c r="W11" s="29"/>
      <c r="X11" s="30"/>
      <c r="Y11" s="48">
        <v>0</v>
      </c>
      <c r="Z11" s="29">
        <v>2</v>
      </c>
      <c r="AA11" s="31">
        <v>4.0816326530612201</v>
      </c>
      <c r="AB11" s="29"/>
    </row>
    <row r="12" spans="1:28" x14ac:dyDescent="0.25">
      <c r="A12" s="28" t="s">
        <v>113</v>
      </c>
      <c r="B12" s="28" t="s">
        <v>58</v>
      </c>
      <c r="C12" s="40">
        <f t="shared" si="0"/>
        <v>223</v>
      </c>
      <c r="D12" s="29">
        <v>198</v>
      </c>
      <c r="E12" s="30">
        <v>88.789237668161405</v>
      </c>
      <c r="F12" s="40">
        <v>14</v>
      </c>
      <c r="G12" s="30">
        <v>6.2780269058296003</v>
      </c>
      <c r="H12" s="48">
        <f t="shared" si="1"/>
        <v>0.95067264573991028</v>
      </c>
      <c r="I12" s="40">
        <v>4</v>
      </c>
      <c r="J12" s="32">
        <v>1.79372197309417</v>
      </c>
      <c r="K12" s="40">
        <v>7</v>
      </c>
      <c r="L12" s="32">
        <v>3.1390134529148002</v>
      </c>
      <c r="M12" s="40">
        <v>0</v>
      </c>
      <c r="N12" s="32">
        <v>0</v>
      </c>
      <c r="O12" s="48">
        <f t="shared" si="2"/>
        <v>4.9327354260089683E-2</v>
      </c>
      <c r="P12" s="40">
        <v>0</v>
      </c>
      <c r="Q12" s="39">
        <v>0</v>
      </c>
      <c r="R12" s="40">
        <v>0</v>
      </c>
      <c r="S12" s="39">
        <v>0</v>
      </c>
      <c r="T12" s="29"/>
      <c r="U12" s="30"/>
      <c r="V12" s="48">
        <f t="shared" si="3"/>
        <v>0</v>
      </c>
      <c r="W12" s="29"/>
      <c r="X12" s="30"/>
      <c r="Y12" s="48">
        <v>0</v>
      </c>
      <c r="Z12" s="29">
        <v>0</v>
      </c>
      <c r="AA12" s="31">
        <v>0</v>
      </c>
      <c r="AB12" s="29"/>
    </row>
    <row r="13" spans="1:28" x14ac:dyDescent="0.25">
      <c r="A13" s="28" t="s">
        <v>113</v>
      </c>
      <c r="B13" s="28" t="s">
        <v>119</v>
      </c>
      <c r="C13" s="40">
        <f t="shared" si="0"/>
        <v>44</v>
      </c>
      <c r="D13" s="40">
        <v>43</v>
      </c>
      <c r="E13" s="39">
        <v>95.5555555555556</v>
      </c>
      <c r="F13" s="40">
        <v>0</v>
      </c>
      <c r="G13" s="39">
        <v>0</v>
      </c>
      <c r="H13" s="48">
        <f t="shared" si="1"/>
        <v>0.97727272727272729</v>
      </c>
      <c r="I13" s="40">
        <v>0</v>
      </c>
      <c r="J13" s="32">
        <v>0</v>
      </c>
      <c r="K13" s="40">
        <v>1</v>
      </c>
      <c r="L13" s="32">
        <v>7.6923076923076898</v>
      </c>
      <c r="M13" s="40">
        <v>0</v>
      </c>
      <c r="N13" s="32">
        <v>0</v>
      </c>
      <c r="O13" s="48">
        <f t="shared" si="2"/>
        <v>2.2727272727272728E-2</v>
      </c>
      <c r="P13" s="40">
        <v>0</v>
      </c>
      <c r="Q13" s="30">
        <v>0</v>
      </c>
      <c r="R13" s="40">
        <v>0</v>
      </c>
      <c r="S13" s="30">
        <v>0</v>
      </c>
      <c r="T13" s="29"/>
      <c r="U13" s="30"/>
      <c r="V13" s="48">
        <f t="shared" si="3"/>
        <v>0</v>
      </c>
      <c r="W13" s="29"/>
      <c r="X13" s="30"/>
      <c r="Y13" s="48">
        <v>0</v>
      </c>
      <c r="Z13" s="29">
        <v>0</v>
      </c>
      <c r="AA13" s="31">
        <v>0</v>
      </c>
      <c r="AB13" s="29"/>
    </row>
    <row r="14" spans="1:28" x14ac:dyDescent="0.25">
      <c r="A14" s="28" t="s">
        <v>112</v>
      </c>
      <c r="B14" s="43" t="s">
        <v>120</v>
      </c>
      <c r="C14" s="40">
        <f t="shared" si="0"/>
        <v>134</v>
      </c>
      <c r="D14" s="44">
        <v>61</v>
      </c>
      <c r="E14" s="45">
        <v>45.522388059701498</v>
      </c>
      <c r="F14" s="47">
        <v>28</v>
      </c>
      <c r="G14" s="45">
        <v>20.8955223880597</v>
      </c>
      <c r="H14" s="48">
        <f t="shared" si="1"/>
        <v>0.66417910447761197</v>
      </c>
      <c r="I14" s="46">
        <v>20</v>
      </c>
      <c r="J14" s="45">
        <v>14.9253731343284</v>
      </c>
      <c r="K14" s="46">
        <v>17</v>
      </c>
      <c r="L14" s="45">
        <v>12.686567164179101</v>
      </c>
      <c r="M14" s="46">
        <v>5</v>
      </c>
      <c r="N14" s="45">
        <v>3.7313432835820901</v>
      </c>
      <c r="O14" s="48">
        <f t="shared" si="2"/>
        <v>0.31343283582089554</v>
      </c>
      <c r="P14" s="46">
        <v>0</v>
      </c>
      <c r="Q14" s="45">
        <v>0</v>
      </c>
      <c r="R14" s="46">
        <v>2</v>
      </c>
      <c r="S14" s="45">
        <v>1.4925373134328399</v>
      </c>
      <c r="T14" s="33"/>
      <c r="U14" s="30"/>
      <c r="V14" s="48">
        <f t="shared" si="3"/>
        <v>1.4925373134328358E-2</v>
      </c>
      <c r="W14" s="33"/>
      <c r="X14" s="30"/>
      <c r="Y14" s="48">
        <v>0</v>
      </c>
      <c r="Z14" s="46">
        <v>1</v>
      </c>
      <c r="AA14" s="31">
        <v>0.75</v>
      </c>
      <c r="AB14" s="33"/>
    </row>
    <row r="15" spans="1:28" x14ac:dyDescent="0.25">
      <c r="A15" s="28" t="s">
        <v>112</v>
      </c>
      <c r="B15" s="28" t="s">
        <v>121</v>
      </c>
      <c r="C15" s="40">
        <f t="shared" si="0"/>
        <v>17</v>
      </c>
      <c r="D15" s="40">
        <v>9</v>
      </c>
      <c r="E15" s="32">
        <v>56.25</v>
      </c>
      <c r="F15" s="40">
        <v>3</v>
      </c>
      <c r="G15" s="32">
        <v>18.75</v>
      </c>
      <c r="H15" s="48">
        <f t="shared" si="1"/>
        <v>0.70588235294117652</v>
      </c>
      <c r="I15" s="40">
        <v>4</v>
      </c>
      <c r="J15" s="32">
        <v>25</v>
      </c>
      <c r="K15" s="40">
        <v>0</v>
      </c>
      <c r="L15" s="32">
        <v>0</v>
      </c>
      <c r="M15" s="40">
        <v>0</v>
      </c>
      <c r="N15" s="32">
        <v>0</v>
      </c>
      <c r="O15" s="48">
        <f t="shared" si="2"/>
        <v>0.23529411764705882</v>
      </c>
      <c r="P15" s="40">
        <v>0</v>
      </c>
      <c r="Q15" s="32">
        <v>0</v>
      </c>
      <c r="R15" s="40">
        <v>0</v>
      </c>
      <c r="S15" s="32">
        <v>0</v>
      </c>
      <c r="T15" s="29"/>
      <c r="U15" s="30"/>
      <c r="V15" s="48">
        <f t="shared" si="3"/>
        <v>0</v>
      </c>
      <c r="W15" s="29"/>
      <c r="X15" s="30"/>
      <c r="Y15" s="48">
        <v>0</v>
      </c>
      <c r="Z15" s="29">
        <v>1</v>
      </c>
      <c r="AA15" s="31">
        <v>2.4390243902439002</v>
      </c>
      <c r="AB15" s="29"/>
    </row>
    <row r="16" spans="1:28" x14ac:dyDescent="0.25">
      <c r="A16" s="28" t="s">
        <v>111</v>
      </c>
      <c r="B16" s="28" t="s">
        <v>92</v>
      </c>
      <c r="C16" s="40">
        <f t="shared" si="0"/>
        <v>29</v>
      </c>
      <c r="D16" s="40">
        <v>15</v>
      </c>
      <c r="E16" s="32">
        <v>51.724137931034498</v>
      </c>
      <c r="F16" s="40">
        <v>9</v>
      </c>
      <c r="G16" s="32">
        <v>31.034482758620701</v>
      </c>
      <c r="H16" s="48">
        <f t="shared" si="1"/>
        <v>0.82758620689655171</v>
      </c>
      <c r="I16" s="40">
        <v>2</v>
      </c>
      <c r="J16" s="32">
        <v>6.8965517241379297</v>
      </c>
      <c r="K16" s="40">
        <v>2</v>
      </c>
      <c r="L16" s="32">
        <v>6.8965517241379297</v>
      </c>
      <c r="M16" s="40">
        <v>0</v>
      </c>
      <c r="N16" s="32">
        <v>0</v>
      </c>
      <c r="O16" s="48">
        <f t="shared" si="2"/>
        <v>0.13793103448275862</v>
      </c>
      <c r="P16" s="40">
        <v>0</v>
      </c>
      <c r="Q16" s="32">
        <v>0</v>
      </c>
      <c r="R16" s="40">
        <v>1</v>
      </c>
      <c r="S16" s="32">
        <v>3.4482758620689702</v>
      </c>
      <c r="T16" s="29"/>
      <c r="U16" s="30"/>
      <c r="V16" s="48">
        <f t="shared" si="3"/>
        <v>3.4482758620689655E-2</v>
      </c>
      <c r="W16" s="29"/>
      <c r="X16" s="30"/>
      <c r="Y16" s="48">
        <v>0</v>
      </c>
      <c r="Z16" s="29">
        <v>0</v>
      </c>
      <c r="AA16" s="31">
        <v>0</v>
      </c>
      <c r="AB16" s="29"/>
    </row>
    <row r="17" spans="1:28" x14ac:dyDescent="0.25">
      <c r="A17" s="28" t="s">
        <v>113</v>
      </c>
      <c r="B17" s="28" t="s">
        <v>122</v>
      </c>
      <c r="C17" s="40">
        <f t="shared" si="0"/>
        <v>6</v>
      </c>
      <c r="D17" s="40">
        <v>6</v>
      </c>
      <c r="E17" s="32">
        <v>100</v>
      </c>
      <c r="F17" s="40">
        <v>0</v>
      </c>
      <c r="G17" s="32">
        <v>0</v>
      </c>
      <c r="H17" s="48">
        <f t="shared" si="1"/>
        <v>1</v>
      </c>
      <c r="I17" s="40">
        <v>0</v>
      </c>
      <c r="J17" s="32">
        <v>0</v>
      </c>
      <c r="K17" s="40">
        <v>0</v>
      </c>
      <c r="L17" s="32">
        <v>0</v>
      </c>
      <c r="M17" s="40">
        <v>0</v>
      </c>
      <c r="N17" s="32">
        <v>0</v>
      </c>
      <c r="O17" s="48">
        <f t="shared" si="2"/>
        <v>0</v>
      </c>
      <c r="P17" s="40">
        <v>0</v>
      </c>
      <c r="Q17" s="32">
        <v>0</v>
      </c>
      <c r="R17" s="40">
        <v>0</v>
      </c>
      <c r="S17" s="32">
        <v>0</v>
      </c>
      <c r="T17" s="29"/>
      <c r="U17" s="30"/>
      <c r="V17" s="48">
        <f t="shared" si="3"/>
        <v>0</v>
      </c>
      <c r="W17" s="29"/>
      <c r="X17" s="30"/>
      <c r="Y17" s="48">
        <v>0</v>
      </c>
      <c r="Z17" s="29">
        <v>0</v>
      </c>
      <c r="AA17" s="31">
        <v>0</v>
      </c>
      <c r="AB17" s="29"/>
    </row>
    <row r="18" spans="1:28" ht="15.75" thickBot="1" x14ac:dyDescent="0.3">
      <c r="A18" s="34" t="s">
        <v>109</v>
      </c>
      <c r="B18" s="34"/>
      <c r="C18" s="42">
        <f t="shared" si="0"/>
        <v>648</v>
      </c>
      <c r="D18" s="41">
        <f>SUM(D8:D17)</f>
        <v>478</v>
      </c>
      <c r="E18" s="36">
        <f>(D18/C18)</f>
        <v>0.73765432098765427</v>
      </c>
      <c r="F18" s="41">
        <f>SUM(F8:F17)</f>
        <v>80</v>
      </c>
      <c r="G18" s="36">
        <f>(F18/C18)</f>
        <v>0.12345679012345678</v>
      </c>
      <c r="H18" s="36">
        <f>(E18+G18)</f>
        <v>0.86111111111111105</v>
      </c>
      <c r="I18" s="41">
        <f>SUM(I8:I17)</f>
        <v>39</v>
      </c>
      <c r="J18" s="36">
        <f>(I18/C18)</f>
        <v>6.0185185185185182E-2</v>
      </c>
      <c r="K18" s="41">
        <f>SUM(K8:K17)</f>
        <v>30</v>
      </c>
      <c r="L18" s="36">
        <f>(K18/C18)</f>
        <v>4.6296296296296294E-2</v>
      </c>
      <c r="M18" s="41">
        <f>SUM(M8:M17)</f>
        <v>10</v>
      </c>
      <c r="N18" s="36">
        <f>(M18/C18)</f>
        <v>1.5432098765432098E-2</v>
      </c>
      <c r="O18" s="36">
        <f>(J18+L18+N18)</f>
        <v>0.12191358024691358</v>
      </c>
      <c r="P18" s="41">
        <f>SUM(P8:P17)</f>
        <v>0</v>
      </c>
      <c r="Q18" s="35">
        <f>(P18/C18)</f>
        <v>0</v>
      </c>
      <c r="R18" s="41">
        <f>SUM(R8:R17)</f>
        <v>3</v>
      </c>
      <c r="S18" s="36">
        <f>(R18/C18)</f>
        <v>4.6296296296296294E-3</v>
      </c>
      <c r="T18" s="41">
        <f>SUM(T8:T17)</f>
        <v>0</v>
      </c>
      <c r="U18" s="36">
        <f>(T18/C18)</f>
        <v>0</v>
      </c>
      <c r="V18" s="36">
        <f>(Q18+S18+U18)</f>
        <v>4.6296296296296294E-3</v>
      </c>
      <c r="W18" s="41">
        <f>SUM(W8:W17)</f>
        <v>0</v>
      </c>
      <c r="X18" s="36">
        <f>(W18/C18)</f>
        <v>0</v>
      </c>
      <c r="Y18" s="36">
        <f>(X18)</f>
        <v>0</v>
      </c>
      <c r="Z18" s="41">
        <f>SUM(Z8:Z17)</f>
        <v>8</v>
      </c>
      <c r="AA18" s="36">
        <f>(Z18/C18)</f>
        <v>1.2345679012345678E-2</v>
      </c>
      <c r="AB18" s="35"/>
    </row>
    <row r="19" spans="1:28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3"/>
  <sheetViews>
    <sheetView tabSelected="1" topLeftCell="A28" zoomScale="68" zoomScaleNormal="68" workbookViewId="0">
      <selection activeCell="AB66" sqref="AB66:AC66"/>
    </sheetView>
  </sheetViews>
  <sheetFormatPr defaultRowHeight="15" x14ac:dyDescent="0.25"/>
  <sheetData>
    <row r="1" spans="1:29" ht="25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18" x14ac:dyDescent="0.25">
      <c r="A3" s="1"/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2"/>
      <c r="Y3" s="2"/>
      <c r="Z3" s="2"/>
      <c r="AA3" s="2"/>
      <c r="AB3" s="2"/>
      <c r="AC3" s="2"/>
    </row>
    <row r="4" spans="1:29" x14ac:dyDescent="0.25">
      <c r="A4" s="57" t="s">
        <v>124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5.75" thickBot="1" x14ac:dyDescent="0.3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7" t="s">
        <v>28</v>
      </c>
      <c r="AB7" s="6" t="s">
        <v>29</v>
      </c>
      <c r="AC7" s="7" t="s">
        <v>30</v>
      </c>
    </row>
    <row r="8" spans="1:29" ht="15.75" thickTop="1" x14ac:dyDescent="0.25">
      <c r="A8" s="8" t="s">
        <v>39</v>
      </c>
      <c r="B8" s="8" t="s">
        <v>40</v>
      </c>
      <c r="C8" s="38">
        <f t="shared" ref="C8:C43" si="0">D8+F8+I8+K8+M8+P8+R8+T8+W8+Y8+AB8</f>
        <v>38</v>
      </c>
      <c r="D8" s="9">
        <v>14</v>
      </c>
      <c r="E8" s="13">
        <v>36.842105263157897</v>
      </c>
      <c r="F8" s="14">
        <v>4</v>
      </c>
      <c r="G8" s="10">
        <v>10.526315789473699</v>
      </c>
      <c r="H8" s="48">
        <f t="shared" ref="H8:H15" si="1">((D8+F8)/C8)</f>
        <v>0.47368421052631576</v>
      </c>
      <c r="I8" s="11">
        <v>7</v>
      </c>
      <c r="J8" s="10">
        <v>18.421052631578899</v>
      </c>
      <c r="K8" s="11">
        <v>4</v>
      </c>
      <c r="L8" s="10">
        <v>10.526315789473699</v>
      </c>
      <c r="M8" s="11">
        <v>2</v>
      </c>
      <c r="N8" s="10">
        <v>5.2631578947368398</v>
      </c>
      <c r="O8" s="48">
        <f t="shared" ref="O8:O68" si="2">((I8+K8+M8)/C8)</f>
        <v>0.34210526315789475</v>
      </c>
      <c r="P8" s="11">
        <v>3</v>
      </c>
      <c r="Q8" s="10">
        <v>7.8947368421052602</v>
      </c>
      <c r="R8" s="11">
        <v>2</v>
      </c>
      <c r="S8" s="10">
        <v>5.2631578947368398</v>
      </c>
      <c r="T8" s="11">
        <v>0</v>
      </c>
      <c r="U8" s="10">
        <v>0</v>
      </c>
      <c r="V8" s="48">
        <f t="shared" ref="V8:V68" si="3">((P8+R8+T8)/C8)</f>
        <v>0.13157894736842105</v>
      </c>
      <c r="W8" s="11">
        <v>0</v>
      </c>
      <c r="X8" s="10">
        <v>0</v>
      </c>
      <c r="Y8" s="11">
        <v>0</v>
      </c>
      <c r="Z8" s="10">
        <v>0</v>
      </c>
      <c r="AA8" s="48">
        <f t="shared" ref="AA8:AA68" si="4">((W8+Y8)/C8)</f>
        <v>0</v>
      </c>
      <c r="AB8" s="11">
        <v>2</v>
      </c>
      <c r="AC8" s="12">
        <v>5.2631578947368398</v>
      </c>
    </row>
    <row r="9" spans="1:29" x14ac:dyDescent="0.25">
      <c r="A9" s="8" t="s">
        <v>75</v>
      </c>
      <c r="B9" s="8" t="s">
        <v>76</v>
      </c>
      <c r="C9" s="38">
        <f t="shared" si="0"/>
        <v>40</v>
      </c>
      <c r="D9" s="9">
        <v>3</v>
      </c>
      <c r="E9" s="10">
        <v>7.5</v>
      </c>
      <c r="F9" s="11">
        <v>11</v>
      </c>
      <c r="G9" s="10">
        <v>27.5</v>
      </c>
      <c r="H9" s="48">
        <f t="shared" si="1"/>
        <v>0.35</v>
      </c>
      <c r="I9" s="11">
        <v>3</v>
      </c>
      <c r="J9" s="10">
        <v>7.5</v>
      </c>
      <c r="K9" s="11">
        <v>11</v>
      </c>
      <c r="L9" s="10">
        <v>27.5</v>
      </c>
      <c r="M9" s="11">
        <v>5</v>
      </c>
      <c r="N9" s="10">
        <v>12.5</v>
      </c>
      <c r="O9" s="48">
        <f t="shared" si="2"/>
        <v>0.47499999999999998</v>
      </c>
      <c r="P9" s="11">
        <v>2</v>
      </c>
      <c r="Q9" s="10">
        <v>5</v>
      </c>
      <c r="R9" s="11">
        <v>1</v>
      </c>
      <c r="S9" s="10">
        <v>2.5</v>
      </c>
      <c r="T9" s="11">
        <v>1</v>
      </c>
      <c r="U9" s="10">
        <v>2.5</v>
      </c>
      <c r="V9" s="48">
        <f t="shared" si="3"/>
        <v>0.1</v>
      </c>
      <c r="W9" s="11">
        <v>0</v>
      </c>
      <c r="X9" s="10">
        <v>0</v>
      </c>
      <c r="Y9" s="11">
        <v>0</v>
      </c>
      <c r="Z9" s="10">
        <v>0</v>
      </c>
      <c r="AA9" s="48">
        <f t="shared" si="4"/>
        <v>0</v>
      </c>
      <c r="AB9" s="11">
        <v>3</v>
      </c>
      <c r="AC9" s="12">
        <v>7.5</v>
      </c>
    </row>
    <row r="10" spans="1:29" x14ac:dyDescent="0.25">
      <c r="A10" s="8" t="s">
        <v>98</v>
      </c>
      <c r="B10" s="8" t="s">
        <v>99</v>
      </c>
      <c r="C10" s="38">
        <f t="shared" si="0"/>
        <v>207</v>
      </c>
      <c r="D10" s="9">
        <v>39</v>
      </c>
      <c r="E10" s="10">
        <v>18.840579710144901</v>
      </c>
      <c r="F10" s="11">
        <v>36</v>
      </c>
      <c r="G10" s="10">
        <v>17.3913043478261</v>
      </c>
      <c r="H10" s="48">
        <f t="shared" si="1"/>
        <v>0.36231884057971014</v>
      </c>
      <c r="I10" s="11">
        <v>34</v>
      </c>
      <c r="J10" s="10">
        <v>16.425120772946901</v>
      </c>
      <c r="K10" s="11">
        <v>28</v>
      </c>
      <c r="L10" s="10">
        <v>13.5265700483092</v>
      </c>
      <c r="M10" s="11">
        <v>20</v>
      </c>
      <c r="N10" s="10">
        <v>9.6618357487922708</v>
      </c>
      <c r="O10" s="48">
        <f t="shared" si="2"/>
        <v>0.39613526570048307</v>
      </c>
      <c r="P10" s="11">
        <v>8</v>
      </c>
      <c r="Q10" s="10">
        <v>3.8647342995169098</v>
      </c>
      <c r="R10" s="11">
        <v>9</v>
      </c>
      <c r="S10" s="10">
        <v>4.3478260869565197</v>
      </c>
      <c r="T10" s="11">
        <v>7</v>
      </c>
      <c r="U10" s="10">
        <v>3.3816425120772902</v>
      </c>
      <c r="V10" s="48">
        <f t="shared" si="3"/>
        <v>0.11594202898550725</v>
      </c>
      <c r="W10" s="11">
        <v>1</v>
      </c>
      <c r="X10" s="10">
        <v>0.48309178743961401</v>
      </c>
      <c r="Y10" s="11">
        <v>2</v>
      </c>
      <c r="Z10" s="10">
        <v>0.96618357487922701</v>
      </c>
      <c r="AA10" s="48">
        <f t="shared" si="4"/>
        <v>1.4492753623188406E-2</v>
      </c>
      <c r="AB10" s="11">
        <v>23</v>
      </c>
      <c r="AC10" s="12">
        <v>11.1111111111111</v>
      </c>
    </row>
    <row r="11" spans="1:29" x14ac:dyDescent="0.25">
      <c r="A11" s="8" t="s">
        <v>79</v>
      </c>
      <c r="B11" s="8" t="s">
        <v>80</v>
      </c>
      <c r="C11" s="38">
        <f t="shared" si="0"/>
        <v>28</v>
      </c>
      <c r="D11" s="9">
        <v>12</v>
      </c>
      <c r="E11" s="10">
        <v>42.857142857142897</v>
      </c>
      <c r="F11" s="11">
        <v>2</v>
      </c>
      <c r="G11" s="10">
        <v>7.1428571428571397</v>
      </c>
      <c r="H11" s="48">
        <f t="shared" si="1"/>
        <v>0.5</v>
      </c>
      <c r="I11" s="19">
        <v>4</v>
      </c>
      <c r="J11" s="10">
        <v>14.285714285714301</v>
      </c>
      <c r="K11" s="11">
        <v>2</v>
      </c>
      <c r="L11" s="10">
        <v>7.1428571428571397</v>
      </c>
      <c r="M11" s="11">
        <v>1</v>
      </c>
      <c r="N11" s="10">
        <v>3.5714285714285698</v>
      </c>
      <c r="O11" s="48">
        <f t="shared" si="2"/>
        <v>0.25</v>
      </c>
      <c r="P11" s="11">
        <v>1</v>
      </c>
      <c r="Q11" s="10">
        <v>3.5714285714285698</v>
      </c>
      <c r="R11" s="11">
        <v>2</v>
      </c>
      <c r="S11" s="10">
        <v>7.1428571428571397</v>
      </c>
      <c r="T11" s="11">
        <v>1</v>
      </c>
      <c r="U11" s="10">
        <v>3.5714285714285698</v>
      </c>
      <c r="V11" s="48">
        <f t="shared" si="3"/>
        <v>0.14285714285714285</v>
      </c>
      <c r="W11" s="11">
        <v>0</v>
      </c>
      <c r="X11" s="10">
        <v>0</v>
      </c>
      <c r="Y11" s="11">
        <v>0</v>
      </c>
      <c r="Z11" s="10">
        <v>0</v>
      </c>
      <c r="AA11" s="48">
        <f t="shared" si="4"/>
        <v>0</v>
      </c>
      <c r="AB11" s="11">
        <v>3</v>
      </c>
      <c r="AC11" s="12">
        <v>10.714285714285699</v>
      </c>
    </row>
    <row r="12" spans="1:29" x14ac:dyDescent="0.25">
      <c r="A12" s="8" t="s">
        <v>34</v>
      </c>
      <c r="B12" s="8" t="s">
        <v>35</v>
      </c>
      <c r="C12" s="38">
        <f t="shared" si="0"/>
        <v>68</v>
      </c>
      <c r="D12" s="49">
        <v>27</v>
      </c>
      <c r="E12" s="54">
        <v>39.705882352941202</v>
      </c>
      <c r="F12" s="14">
        <v>12</v>
      </c>
      <c r="G12" s="10">
        <v>17.647058823529399</v>
      </c>
      <c r="H12" s="48">
        <f t="shared" si="1"/>
        <v>0.57352941176470584</v>
      </c>
      <c r="I12" s="11">
        <v>6</v>
      </c>
      <c r="J12" s="10">
        <v>8.8235294117647101</v>
      </c>
      <c r="K12" s="11">
        <v>10</v>
      </c>
      <c r="L12" s="10">
        <v>14.705882352941201</v>
      </c>
      <c r="M12" s="11">
        <v>1</v>
      </c>
      <c r="N12" s="10">
        <v>1.47058823529412</v>
      </c>
      <c r="O12" s="48">
        <f t="shared" si="2"/>
        <v>0.25</v>
      </c>
      <c r="P12" s="11">
        <v>3</v>
      </c>
      <c r="Q12" s="10">
        <v>4.4117647058823497</v>
      </c>
      <c r="R12" s="11">
        <v>2</v>
      </c>
      <c r="S12" s="10">
        <v>2.9411764705882399</v>
      </c>
      <c r="T12" s="11">
        <v>1</v>
      </c>
      <c r="U12" s="10">
        <v>1.47058823529412</v>
      </c>
      <c r="V12" s="48">
        <f t="shared" si="3"/>
        <v>8.8235294117647065E-2</v>
      </c>
      <c r="W12" s="11">
        <v>1</v>
      </c>
      <c r="X12" s="10">
        <v>1.47058823529412</v>
      </c>
      <c r="Y12" s="11">
        <v>1</v>
      </c>
      <c r="Z12" s="10">
        <v>1.47058823529412</v>
      </c>
      <c r="AA12" s="48">
        <f t="shared" si="4"/>
        <v>2.9411764705882353E-2</v>
      </c>
      <c r="AB12" s="14">
        <v>4</v>
      </c>
      <c r="AC12" s="12">
        <v>5.8823529411764701</v>
      </c>
    </row>
    <row r="13" spans="1:29" x14ac:dyDescent="0.25">
      <c r="A13" s="8" t="s">
        <v>34</v>
      </c>
      <c r="B13" s="8" t="s">
        <v>36</v>
      </c>
      <c r="C13" s="38">
        <f t="shared" si="0"/>
        <v>21</v>
      </c>
      <c r="D13" s="9">
        <v>15</v>
      </c>
      <c r="E13" s="13">
        <v>71.428571428571402</v>
      </c>
      <c r="F13" s="14">
        <v>1</v>
      </c>
      <c r="G13" s="10">
        <v>4.7619047619047601</v>
      </c>
      <c r="H13" s="48">
        <f t="shared" si="1"/>
        <v>0.76190476190476186</v>
      </c>
      <c r="I13" s="11">
        <v>0</v>
      </c>
      <c r="J13" s="10">
        <v>0</v>
      </c>
      <c r="K13" s="11">
        <v>2</v>
      </c>
      <c r="L13" s="10">
        <v>9.5238095238095202</v>
      </c>
      <c r="M13" s="11">
        <v>1</v>
      </c>
      <c r="N13" s="10">
        <v>4.7619047619047601</v>
      </c>
      <c r="O13" s="48">
        <f t="shared" si="2"/>
        <v>0.14285714285714285</v>
      </c>
      <c r="P13" s="11">
        <v>0</v>
      </c>
      <c r="Q13" s="10">
        <v>0</v>
      </c>
      <c r="R13" s="11">
        <v>1</v>
      </c>
      <c r="S13" s="10">
        <v>4.7619047619047601</v>
      </c>
      <c r="T13" s="11">
        <v>0</v>
      </c>
      <c r="U13" s="10">
        <v>0</v>
      </c>
      <c r="V13" s="48">
        <f t="shared" si="3"/>
        <v>4.7619047619047616E-2</v>
      </c>
      <c r="W13" s="11">
        <v>1</v>
      </c>
      <c r="X13" s="10">
        <v>4.7619047619047601</v>
      </c>
      <c r="Y13" s="11">
        <v>0</v>
      </c>
      <c r="Z13" s="10">
        <v>0</v>
      </c>
      <c r="AA13" s="48">
        <f t="shared" si="4"/>
        <v>4.7619047619047616E-2</v>
      </c>
      <c r="AB13" s="14">
        <v>0</v>
      </c>
      <c r="AC13" s="12">
        <v>0</v>
      </c>
    </row>
    <row r="14" spans="1:29" x14ac:dyDescent="0.25">
      <c r="A14" s="8" t="s">
        <v>37</v>
      </c>
      <c r="B14" s="8" t="s">
        <v>37</v>
      </c>
      <c r="C14" s="38">
        <f t="shared" si="0"/>
        <v>61</v>
      </c>
      <c r="D14" s="9">
        <v>17</v>
      </c>
      <c r="E14" s="13">
        <v>27.868852459016399</v>
      </c>
      <c r="F14" s="14">
        <v>16</v>
      </c>
      <c r="G14" s="10">
        <v>26.229508196721302</v>
      </c>
      <c r="H14" s="48">
        <f t="shared" si="1"/>
        <v>0.54098360655737709</v>
      </c>
      <c r="I14" s="11">
        <v>3</v>
      </c>
      <c r="J14" s="10">
        <v>4.9180327868852496</v>
      </c>
      <c r="K14" s="11">
        <v>11</v>
      </c>
      <c r="L14" s="10">
        <v>18.032786885245901</v>
      </c>
      <c r="M14" s="11">
        <v>3</v>
      </c>
      <c r="N14" s="10">
        <v>4.9180327868852496</v>
      </c>
      <c r="O14" s="48">
        <f t="shared" si="2"/>
        <v>0.27868852459016391</v>
      </c>
      <c r="P14" s="11">
        <v>5</v>
      </c>
      <c r="Q14" s="10">
        <v>8.1967213114754092</v>
      </c>
      <c r="R14" s="11">
        <v>3</v>
      </c>
      <c r="S14" s="10">
        <v>4.9180327868852496</v>
      </c>
      <c r="T14" s="11">
        <v>3</v>
      </c>
      <c r="U14" s="10">
        <v>4.9180327868852496</v>
      </c>
      <c r="V14" s="48">
        <f t="shared" si="3"/>
        <v>0.18032786885245902</v>
      </c>
      <c r="W14" s="11">
        <v>0</v>
      </c>
      <c r="X14" s="10">
        <v>0</v>
      </c>
      <c r="Y14" s="11">
        <v>0</v>
      </c>
      <c r="Z14" s="10">
        <v>0</v>
      </c>
      <c r="AA14" s="48">
        <f t="shared" si="4"/>
        <v>0</v>
      </c>
      <c r="AB14" s="14">
        <v>0</v>
      </c>
      <c r="AC14" s="12">
        <v>0</v>
      </c>
    </row>
    <row r="15" spans="1:29" x14ac:dyDescent="0.25">
      <c r="A15" s="8" t="s">
        <v>39</v>
      </c>
      <c r="B15" s="8" t="s">
        <v>41</v>
      </c>
      <c r="C15" s="38">
        <f t="shared" si="0"/>
        <v>21</v>
      </c>
      <c r="D15" s="9">
        <v>11</v>
      </c>
      <c r="E15" s="13">
        <v>52.380952380952401</v>
      </c>
      <c r="F15" s="14">
        <v>7</v>
      </c>
      <c r="G15" s="10">
        <v>33.3333333333333</v>
      </c>
      <c r="H15" s="48">
        <f t="shared" si="1"/>
        <v>0.8571428571428571</v>
      </c>
      <c r="I15" s="11">
        <v>2</v>
      </c>
      <c r="J15" s="10">
        <v>9.5238095238095202</v>
      </c>
      <c r="K15" s="11">
        <v>1</v>
      </c>
      <c r="L15" s="10">
        <v>4.7619047619047601</v>
      </c>
      <c r="M15" s="11">
        <v>0</v>
      </c>
      <c r="N15" s="10">
        <v>0</v>
      </c>
      <c r="O15" s="48">
        <f t="shared" si="2"/>
        <v>0.14285714285714285</v>
      </c>
      <c r="P15" s="11">
        <v>0</v>
      </c>
      <c r="Q15" s="10">
        <v>0</v>
      </c>
      <c r="R15" s="11">
        <v>0</v>
      </c>
      <c r="S15" s="10">
        <v>0</v>
      </c>
      <c r="T15" s="11">
        <v>0</v>
      </c>
      <c r="U15" s="10">
        <v>0</v>
      </c>
      <c r="V15" s="48">
        <f t="shared" si="3"/>
        <v>0</v>
      </c>
      <c r="W15" s="11">
        <v>0</v>
      </c>
      <c r="X15" s="10">
        <v>0</v>
      </c>
      <c r="Y15" s="11">
        <v>0</v>
      </c>
      <c r="Z15" s="10">
        <v>0</v>
      </c>
      <c r="AA15" s="48">
        <f t="shared" si="4"/>
        <v>0</v>
      </c>
      <c r="AB15" s="11">
        <v>0</v>
      </c>
      <c r="AC15" s="12">
        <v>0</v>
      </c>
    </row>
    <row r="16" spans="1:29" x14ac:dyDescent="0.25">
      <c r="A16" s="8" t="s">
        <v>38</v>
      </c>
      <c r="B16" s="8" t="s">
        <v>38</v>
      </c>
      <c r="C16" s="38">
        <f t="shared" si="0"/>
        <v>10</v>
      </c>
      <c r="D16" s="9">
        <v>3</v>
      </c>
      <c r="E16" s="14">
        <v>30</v>
      </c>
      <c r="F16" s="13">
        <v>1</v>
      </c>
      <c r="G16" s="10">
        <v>10</v>
      </c>
      <c r="H16" s="48" t="e">
        <f>((E16+#REF!)/C16)</f>
        <v>#REF!</v>
      </c>
      <c r="I16" s="11">
        <v>0</v>
      </c>
      <c r="J16" s="10">
        <v>0</v>
      </c>
      <c r="K16" s="11">
        <v>1</v>
      </c>
      <c r="L16" s="10">
        <v>10</v>
      </c>
      <c r="M16" s="11">
        <v>1</v>
      </c>
      <c r="N16" s="10">
        <v>10</v>
      </c>
      <c r="O16" s="48">
        <f t="shared" si="2"/>
        <v>0.2</v>
      </c>
      <c r="P16" s="11">
        <v>0</v>
      </c>
      <c r="Q16" s="10">
        <v>0</v>
      </c>
      <c r="R16" s="11">
        <v>0</v>
      </c>
      <c r="S16" s="10">
        <v>0</v>
      </c>
      <c r="T16" s="11">
        <v>1</v>
      </c>
      <c r="U16" s="10">
        <v>10</v>
      </c>
      <c r="V16" s="48">
        <f t="shared" si="3"/>
        <v>0.1</v>
      </c>
      <c r="W16" s="11">
        <v>1</v>
      </c>
      <c r="X16" s="10">
        <v>10</v>
      </c>
      <c r="Y16" s="11">
        <v>0</v>
      </c>
      <c r="Z16" s="10">
        <v>0</v>
      </c>
      <c r="AA16" s="48">
        <f t="shared" si="4"/>
        <v>0.1</v>
      </c>
      <c r="AB16" s="14">
        <v>2</v>
      </c>
      <c r="AC16" s="12">
        <v>20</v>
      </c>
    </row>
    <row r="17" spans="1:29" x14ac:dyDescent="0.25">
      <c r="A17" s="8" t="s">
        <v>39</v>
      </c>
      <c r="B17" s="8" t="s">
        <v>42</v>
      </c>
      <c r="C17" s="38">
        <f t="shared" si="0"/>
        <v>32</v>
      </c>
      <c r="D17" s="9">
        <v>26</v>
      </c>
      <c r="E17" s="13">
        <v>81.25</v>
      </c>
      <c r="F17" s="14">
        <v>4</v>
      </c>
      <c r="G17" s="10">
        <v>12.5</v>
      </c>
      <c r="H17" s="48">
        <f t="shared" ref="H17:H68" si="5">((D17+F17)/C17)</f>
        <v>0.9375</v>
      </c>
      <c r="I17" s="11">
        <v>0</v>
      </c>
      <c r="J17" s="10">
        <v>0</v>
      </c>
      <c r="K17" s="11">
        <v>1</v>
      </c>
      <c r="L17" s="10">
        <v>3.125</v>
      </c>
      <c r="M17" s="11">
        <v>0</v>
      </c>
      <c r="N17" s="10">
        <v>0</v>
      </c>
      <c r="O17" s="48">
        <f t="shared" si="2"/>
        <v>3.125E-2</v>
      </c>
      <c r="P17" s="11">
        <v>1</v>
      </c>
      <c r="Q17" s="10">
        <v>3.125</v>
      </c>
      <c r="R17" s="11">
        <v>0</v>
      </c>
      <c r="S17" s="10">
        <v>0</v>
      </c>
      <c r="T17" s="11">
        <v>0</v>
      </c>
      <c r="U17" s="10">
        <v>0</v>
      </c>
      <c r="V17" s="48">
        <f t="shared" si="3"/>
        <v>3.125E-2</v>
      </c>
      <c r="W17" s="11">
        <v>0</v>
      </c>
      <c r="X17" s="10">
        <v>0</v>
      </c>
      <c r="Y17" s="11">
        <v>0</v>
      </c>
      <c r="Z17" s="10">
        <v>0</v>
      </c>
      <c r="AA17" s="48">
        <f t="shared" si="4"/>
        <v>0</v>
      </c>
      <c r="AB17" s="11">
        <v>0</v>
      </c>
      <c r="AC17" s="12">
        <v>0</v>
      </c>
    </row>
    <row r="18" spans="1:29" x14ac:dyDescent="0.25">
      <c r="A18" s="8" t="s">
        <v>48</v>
      </c>
      <c r="B18" s="8" t="s">
        <v>48</v>
      </c>
      <c r="C18" s="38">
        <f t="shared" si="0"/>
        <v>25</v>
      </c>
      <c r="D18" s="16">
        <v>1</v>
      </c>
      <c r="E18" s="10">
        <v>4</v>
      </c>
      <c r="F18" s="11">
        <v>2</v>
      </c>
      <c r="G18" s="10">
        <v>8</v>
      </c>
      <c r="H18" s="48">
        <f t="shared" si="5"/>
        <v>0.12</v>
      </c>
      <c r="I18" s="11">
        <v>1</v>
      </c>
      <c r="J18" s="10">
        <v>4</v>
      </c>
      <c r="K18" s="11">
        <v>1</v>
      </c>
      <c r="L18" s="10">
        <v>4</v>
      </c>
      <c r="M18" s="11">
        <v>6</v>
      </c>
      <c r="N18" s="10">
        <v>24</v>
      </c>
      <c r="O18" s="48">
        <f t="shared" si="2"/>
        <v>0.32</v>
      </c>
      <c r="P18" s="11">
        <v>2</v>
      </c>
      <c r="Q18" s="10">
        <v>8</v>
      </c>
      <c r="R18" s="11">
        <v>2</v>
      </c>
      <c r="S18" s="10">
        <v>8</v>
      </c>
      <c r="T18" s="11">
        <v>3</v>
      </c>
      <c r="U18" s="10">
        <v>12</v>
      </c>
      <c r="V18" s="48">
        <f t="shared" si="3"/>
        <v>0.28000000000000003</v>
      </c>
      <c r="W18" s="11">
        <v>1</v>
      </c>
      <c r="X18" s="10">
        <v>4</v>
      </c>
      <c r="Y18" s="11">
        <v>4</v>
      </c>
      <c r="Z18" s="10">
        <v>16</v>
      </c>
      <c r="AA18" s="48">
        <f t="shared" si="4"/>
        <v>0.2</v>
      </c>
      <c r="AB18" s="11">
        <v>2</v>
      </c>
      <c r="AC18" s="12">
        <v>8</v>
      </c>
    </row>
    <row r="19" spans="1:29" x14ac:dyDescent="0.25">
      <c r="A19" s="8" t="s">
        <v>79</v>
      </c>
      <c r="B19" s="8" t="s">
        <v>81</v>
      </c>
      <c r="C19" s="38">
        <f t="shared" si="0"/>
        <v>35</v>
      </c>
      <c r="D19" s="9">
        <v>10</v>
      </c>
      <c r="E19" s="10">
        <v>28.571428571428601</v>
      </c>
      <c r="F19" s="11">
        <v>5</v>
      </c>
      <c r="G19" s="10">
        <v>14.285714285714301</v>
      </c>
      <c r="H19" s="48">
        <f t="shared" si="5"/>
        <v>0.42857142857142855</v>
      </c>
      <c r="I19" s="11">
        <v>4</v>
      </c>
      <c r="J19" s="10">
        <v>11.4285714285714</v>
      </c>
      <c r="K19" s="11">
        <v>5</v>
      </c>
      <c r="L19" s="10">
        <v>14.285714285714301</v>
      </c>
      <c r="M19" s="11">
        <v>3</v>
      </c>
      <c r="N19" s="10">
        <v>8.5714285714285694</v>
      </c>
      <c r="O19" s="48">
        <f t="shared" si="2"/>
        <v>0.34285714285714286</v>
      </c>
      <c r="P19" s="11">
        <v>2</v>
      </c>
      <c r="Q19" s="10">
        <v>5.71428571428571</v>
      </c>
      <c r="R19" s="11">
        <v>1</v>
      </c>
      <c r="S19" s="10">
        <v>2.8571428571428599</v>
      </c>
      <c r="T19" s="11">
        <v>2</v>
      </c>
      <c r="U19" s="10">
        <v>5.71428571428571</v>
      </c>
      <c r="V19" s="48">
        <f t="shared" si="3"/>
        <v>0.14285714285714285</v>
      </c>
      <c r="W19" s="11">
        <v>0</v>
      </c>
      <c r="X19" s="10">
        <v>0</v>
      </c>
      <c r="Y19" s="11">
        <v>0</v>
      </c>
      <c r="Z19" s="10">
        <v>0</v>
      </c>
      <c r="AA19" s="48">
        <f t="shared" si="4"/>
        <v>0</v>
      </c>
      <c r="AB19" s="11">
        <v>3</v>
      </c>
      <c r="AC19" s="12">
        <v>8.5714285714285694</v>
      </c>
    </row>
    <row r="20" spans="1:29" x14ac:dyDescent="0.25">
      <c r="A20" s="8" t="s">
        <v>49</v>
      </c>
      <c r="B20" s="8" t="s">
        <v>50</v>
      </c>
      <c r="C20" s="38">
        <f t="shared" si="0"/>
        <v>39</v>
      </c>
      <c r="D20" s="16">
        <v>14</v>
      </c>
      <c r="E20" s="10">
        <v>35.897435897435898</v>
      </c>
      <c r="F20" s="11">
        <v>3</v>
      </c>
      <c r="G20" s="10">
        <v>7.6923076923076898</v>
      </c>
      <c r="H20" s="48">
        <f t="shared" si="5"/>
        <v>0.4358974358974359</v>
      </c>
      <c r="I20" s="11">
        <v>1</v>
      </c>
      <c r="J20" s="10">
        <v>2.5641025641025599</v>
      </c>
      <c r="K20" s="11">
        <v>0</v>
      </c>
      <c r="L20" s="10">
        <v>0</v>
      </c>
      <c r="M20" s="11">
        <v>3</v>
      </c>
      <c r="N20" s="10">
        <v>7.6923076923076898</v>
      </c>
      <c r="O20" s="48">
        <f t="shared" si="2"/>
        <v>0.10256410256410256</v>
      </c>
      <c r="P20" s="11">
        <v>3</v>
      </c>
      <c r="Q20" s="10">
        <v>7.6923076923076898</v>
      </c>
      <c r="R20" s="11">
        <v>1</v>
      </c>
      <c r="S20" s="10">
        <v>2.5641025641025599</v>
      </c>
      <c r="T20" s="11">
        <v>3</v>
      </c>
      <c r="U20" s="10">
        <v>7.6923076923076898</v>
      </c>
      <c r="V20" s="48">
        <f t="shared" si="3"/>
        <v>0.17948717948717949</v>
      </c>
      <c r="W20" s="11">
        <v>1</v>
      </c>
      <c r="X20" s="10">
        <v>2.5641025641025599</v>
      </c>
      <c r="Y20" s="11">
        <v>0</v>
      </c>
      <c r="Z20" s="10">
        <v>0</v>
      </c>
      <c r="AA20" s="48">
        <f t="shared" si="4"/>
        <v>2.564102564102564E-2</v>
      </c>
      <c r="AB20" s="11">
        <v>10</v>
      </c>
      <c r="AC20" s="12">
        <v>25.6410256410256</v>
      </c>
    </row>
    <row r="21" spans="1:29" x14ac:dyDescent="0.25">
      <c r="A21" s="8" t="s">
        <v>60</v>
      </c>
      <c r="B21" s="8" t="s">
        <v>61</v>
      </c>
      <c r="C21" s="38">
        <f t="shared" si="0"/>
        <v>127</v>
      </c>
      <c r="D21" s="9">
        <v>66</v>
      </c>
      <c r="E21" s="10">
        <v>51.968503937007902</v>
      </c>
      <c r="F21" s="11">
        <v>23</v>
      </c>
      <c r="G21" s="10">
        <v>18.110236220472402</v>
      </c>
      <c r="H21" s="48">
        <f t="shared" si="5"/>
        <v>0.70078740157480313</v>
      </c>
      <c r="I21" s="11">
        <v>3</v>
      </c>
      <c r="J21" s="10">
        <v>2.36220472440945</v>
      </c>
      <c r="K21" s="11">
        <v>18</v>
      </c>
      <c r="L21" s="10">
        <v>14.1732283464567</v>
      </c>
      <c r="M21" s="11">
        <v>3</v>
      </c>
      <c r="N21" s="10">
        <v>2.36220472440945</v>
      </c>
      <c r="O21" s="48">
        <f t="shared" si="2"/>
        <v>0.1889763779527559</v>
      </c>
      <c r="P21" s="11">
        <v>3</v>
      </c>
      <c r="Q21" s="10">
        <v>2.36220472440945</v>
      </c>
      <c r="R21" s="11">
        <v>2</v>
      </c>
      <c r="S21" s="10">
        <v>1.5748031496063</v>
      </c>
      <c r="T21" s="11">
        <v>1</v>
      </c>
      <c r="U21" s="10">
        <v>0.78740157480314998</v>
      </c>
      <c r="V21" s="48">
        <f t="shared" si="3"/>
        <v>4.7244094488188976E-2</v>
      </c>
      <c r="W21" s="11">
        <v>1</v>
      </c>
      <c r="X21" s="10">
        <v>0.78740157480314998</v>
      </c>
      <c r="Y21" s="11">
        <v>1</v>
      </c>
      <c r="Z21" s="10">
        <v>0.78740157480314998</v>
      </c>
      <c r="AA21" s="48">
        <f t="shared" si="4"/>
        <v>1.5748031496062992E-2</v>
      </c>
      <c r="AB21" s="11">
        <v>6</v>
      </c>
      <c r="AC21" s="12">
        <v>4.7244094488188999</v>
      </c>
    </row>
    <row r="22" spans="1:29" x14ac:dyDescent="0.25">
      <c r="A22" s="8" t="s">
        <v>49</v>
      </c>
      <c r="B22" s="8" t="s">
        <v>51</v>
      </c>
      <c r="C22" s="38">
        <f t="shared" si="0"/>
        <v>12</v>
      </c>
      <c r="D22" s="16">
        <v>7</v>
      </c>
      <c r="E22" s="10">
        <v>58.3333333333333</v>
      </c>
      <c r="F22" s="11">
        <v>0</v>
      </c>
      <c r="G22" s="10">
        <v>0</v>
      </c>
      <c r="H22" s="48">
        <f t="shared" si="5"/>
        <v>0.58333333333333337</v>
      </c>
      <c r="I22" s="11">
        <v>0</v>
      </c>
      <c r="J22" s="10">
        <v>0</v>
      </c>
      <c r="K22" s="11">
        <v>0</v>
      </c>
      <c r="L22" s="10">
        <v>0</v>
      </c>
      <c r="M22" s="11">
        <v>1</v>
      </c>
      <c r="N22" s="10">
        <v>8.3333333333333304</v>
      </c>
      <c r="O22" s="48">
        <f t="shared" si="2"/>
        <v>8.3333333333333329E-2</v>
      </c>
      <c r="P22" s="11">
        <v>0</v>
      </c>
      <c r="Q22" s="10">
        <v>0</v>
      </c>
      <c r="R22" s="11">
        <v>1</v>
      </c>
      <c r="S22" s="10">
        <v>8.3333333333333304</v>
      </c>
      <c r="T22" s="11">
        <v>1</v>
      </c>
      <c r="U22" s="10">
        <v>8.3333333333333304</v>
      </c>
      <c r="V22" s="48">
        <f t="shared" si="3"/>
        <v>0.16666666666666666</v>
      </c>
      <c r="W22" s="11">
        <v>0</v>
      </c>
      <c r="X22" s="10">
        <v>0</v>
      </c>
      <c r="Y22" s="11">
        <v>1</v>
      </c>
      <c r="Z22" s="10">
        <v>8.3333333333333304</v>
      </c>
      <c r="AA22" s="48">
        <f t="shared" si="4"/>
        <v>8.3333333333333329E-2</v>
      </c>
      <c r="AB22" s="11">
        <v>1</v>
      </c>
      <c r="AC22" s="12">
        <v>8.3333333333333304</v>
      </c>
    </row>
    <row r="23" spans="1:29" x14ac:dyDescent="0.25">
      <c r="A23" s="8" t="s">
        <v>56</v>
      </c>
      <c r="B23" s="8" t="s">
        <v>56</v>
      </c>
      <c r="C23" s="38">
        <f t="shared" si="0"/>
        <v>83</v>
      </c>
      <c r="D23" s="16">
        <v>40</v>
      </c>
      <c r="E23" s="10">
        <v>48.192771084337402</v>
      </c>
      <c r="F23" s="11">
        <v>8</v>
      </c>
      <c r="G23" s="10">
        <v>9.6385542168674707</v>
      </c>
      <c r="H23" s="48">
        <f t="shared" si="5"/>
        <v>0.57831325301204817</v>
      </c>
      <c r="I23" s="11">
        <v>5</v>
      </c>
      <c r="J23" s="10">
        <v>6.0240963855421699</v>
      </c>
      <c r="K23" s="11">
        <v>9</v>
      </c>
      <c r="L23" s="10">
        <v>10.8433734939759</v>
      </c>
      <c r="M23" s="11">
        <v>4</v>
      </c>
      <c r="N23" s="10">
        <v>4.8192771084337398</v>
      </c>
      <c r="O23" s="48">
        <f t="shared" si="2"/>
        <v>0.21686746987951808</v>
      </c>
      <c r="P23" s="11">
        <v>3</v>
      </c>
      <c r="Q23" s="10">
        <v>3.6144578313253</v>
      </c>
      <c r="R23" s="11">
        <v>4</v>
      </c>
      <c r="S23" s="10">
        <v>4.8192771084337398</v>
      </c>
      <c r="T23" s="11">
        <v>0</v>
      </c>
      <c r="U23" s="10">
        <v>0</v>
      </c>
      <c r="V23" s="48">
        <f t="shared" si="3"/>
        <v>8.4337349397590355E-2</v>
      </c>
      <c r="W23" s="11">
        <v>3</v>
      </c>
      <c r="X23" s="10">
        <v>3.6144578313253</v>
      </c>
      <c r="Y23" s="11">
        <v>3</v>
      </c>
      <c r="Z23" s="10">
        <v>3.6144578313253</v>
      </c>
      <c r="AA23" s="48">
        <f t="shared" si="4"/>
        <v>7.2289156626506021E-2</v>
      </c>
      <c r="AB23" s="11">
        <v>4</v>
      </c>
      <c r="AC23" s="12">
        <v>4.8192771084337398</v>
      </c>
    </row>
    <row r="24" spans="1:29" x14ac:dyDescent="0.25">
      <c r="A24" s="8" t="s">
        <v>101</v>
      </c>
      <c r="B24" s="8" t="s">
        <v>102</v>
      </c>
      <c r="C24" s="38">
        <f t="shared" si="0"/>
        <v>4</v>
      </c>
      <c r="D24" s="9">
        <v>0</v>
      </c>
      <c r="E24" s="10">
        <v>0</v>
      </c>
      <c r="F24" s="11">
        <v>0</v>
      </c>
      <c r="G24" s="10">
        <v>0</v>
      </c>
      <c r="H24" s="48">
        <f t="shared" si="5"/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48">
        <f t="shared" si="2"/>
        <v>0</v>
      </c>
      <c r="P24" s="11">
        <v>0</v>
      </c>
      <c r="Q24" s="10">
        <v>0</v>
      </c>
      <c r="R24" s="11">
        <v>0</v>
      </c>
      <c r="S24" s="10">
        <v>0</v>
      </c>
      <c r="T24" s="11">
        <v>0</v>
      </c>
      <c r="U24" s="10">
        <v>0</v>
      </c>
      <c r="V24" s="48">
        <f t="shared" si="3"/>
        <v>0</v>
      </c>
      <c r="W24" s="11">
        <v>0</v>
      </c>
      <c r="X24" s="10">
        <v>0</v>
      </c>
      <c r="Y24" s="11">
        <v>0</v>
      </c>
      <c r="Z24" s="10">
        <v>0</v>
      </c>
      <c r="AA24" s="48">
        <f t="shared" si="4"/>
        <v>0</v>
      </c>
      <c r="AB24" s="11">
        <v>4</v>
      </c>
      <c r="AC24" s="12">
        <v>100</v>
      </c>
    </row>
    <row r="25" spans="1:29" x14ac:dyDescent="0.25">
      <c r="A25" s="8" t="s">
        <v>60</v>
      </c>
      <c r="B25" s="8" t="s">
        <v>62</v>
      </c>
      <c r="C25" s="38">
        <f t="shared" si="0"/>
        <v>41</v>
      </c>
      <c r="D25" s="9">
        <v>16</v>
      </c>
      <c r="E25" s="10">
        <v>39.024390243902403</v>
      </c>
      <c r="F25" s="11">
        <v>6</v>
      </c>
      <c r="G25" s="10">
        <v>14.634146341463399</v>
      </c>
      <c r="H25" s="48">
        <f t="shared" si="5"/>
        <v>0.53658536585365857</v>
      </c>
      <c r="I25" s="11">
        <v>5</v>
      </c>
      <c r="J25" s="10">
        <v>12.1951219512195</v>
      </c>
      <c r="K25" s="11">
        <v>6</v>
      </c>
      <c r="L25" s="10">
        <v>14.634146341463399</v>
      </c>
      <c r="M25" s="11">
        <v>6</v>
      </c>
      <c r="N25" s="10">
        <v>14.634146341463399</v>
      </c>
      <c r="O25" s="48">
        <f t="shared" si="2"/>
        <v>0.41463414634146339</v>
      </c>
      <c r="P25" s="11">
        <v>0</v>
      </c>
      <c r="Q25" s="10">
        <v>0</v>
      </c>
      <c r="R25" s="11">
        <v>1</v>
      </c>
      <c r="S25" s="10">
        <v>2.4390243902439002</v>
      </c>
      <c r="T25" s="11">
        <v>0</v>
      </c>
      <c r="U25" s="10">
        <v>0</v>
      </c>
      <c r="V25" s="48">
        <f t="shared" si="3"/>
        <v>2.4390243902439025E-2</v>
      </c>
      <c r="W25" s="11">
        <v>0</v>
      </c>
      <c r="X25" s="10">
        <v>0</v>
      </c>
      <c r="Y25" s="11">
        <v>0</v>
      </c>
      <c r="Z25" s="10">
        <v>0</v>
      </c>
      <c r="AA25" s="48">
        <f t="shared" si="4"/>
        <v>0</v>
      </c>
      <c r="AB25" s="11">
        <v>1</v>
      </c>
      <c r="AC25" s="12">
        <v>2.4390243902439002</v>
      </c>
    </row>
    <row r="26" spans="1:29" x14ac:dyDescent="0.25">
      <c r="A26" s="8" t="s">
        <v>39</v>
      </c>
      <c r="B26" s="8" t="s">
        <v>43</v>
      </c>
      <c r="C26" s="38">
        <f t="shared" si="0"/>
        <v>10</v>
      </c>
      <c r="D26" s="9">
        <v>0</v>
      </c>
      <c r="E26" s="13">
        <v>0</v>
      </c>
      <c r="F26" s="14">
        <v>0</v>
      </c>
      <c r="G26" s="10">
        <v>0</v>
      </c>
      <c r="H26" s="48">
        <f t="shared" si="5"/>
        <v>0</v>
      </c>
      <c r="I26" s="11">
        <v>3</v>
      </c>
      <c r="J26" s="10">
        <v>30</v>
      </c>
      <c r="K26" s="11">
        <v>3</v>
      </c>
      <c r="L26" s="10">
        <v>30</v>
      </c>
      <c r="M26" s="11">
        <v>2</v>
      </c>
      <c r="N26" s="10">
        <v>20</v>
      </c>
      <c r="O26" s="48">
        <f t="shared" si="2"/>
        <v>0.8</v>
      </c>
      <c r="P26" s="11">
        <v>2</v>
      </c>
      <c r="Q26" s="10">
        <v>20</v>
      </c>
      <c r="R26" s="11">
        <v>0</v>
      </c>
      <c r="S26" s="10">
        <v>0</v>
      </c>
      <c r="T26" s="11">
        <v>0</v>
      </c>
      <c r="U26" s="10">
        <v>0</v>
      </c>
      <c r="V26" s="48">
        <f t="shared" si="3"/>
        <v>0.2</v>
      </c>
      <c r="W26" s="11">
        <v>0</v>
      </c>
      <c r="X26" s="10">
        <v>0</v>
      </c>
      <c r="Y26" s="11">
        <v>0</v>
      </c>
      <c r="Z26" s="10">
        <v>0</v>
      </c>
      <c r="AA26" s="48">
        <f t="shared" si="4"/>
        <v>0</v>
      </c>
      <c r="AB26" s="11">
        <v>0</v>
      </c>
      <c r="AC26" s="12">
        <v>0</v>
      </c>
    </row>
    <row r="27" spans="1:29" x14ac:dyDescent="0.25">
      <c r="A27" s="8" t="s">
        <v>59</v>
      </c>
      <c r="B27" s="8" t="s">
        <v>59</v>
      </c>
      <c r="C27" s="38">
        <f t="shared" si="0"/>
        <v>21</v>
      </c>
      <c r="D27" s="16">
        <v>2</v>
      </c>
      <c r="E27" s="10">
        <v>9.5238095238095202</v>
      </c>
      <c r="F27" s="11">
        <v>7</v>
      </c>
      <c r="G27" s="10">
        <v>33.3333333333333</v>
      </c>
      <c r="H27" s="48">
        <f t="shared" si="5"/>
        <v>0.42857142857142855</v>
      </c>
      <c r="I27" s="11">
        <v>4</v>
      </c>
      <c r="J27" s="10">
        <v>19.047619047619001</v>
      </c>
      <c r="K27" s="11">
        <v>3</v>
      </c>
      <c r="L27" s="10">
        <v>14.285714285714301</v>
      </c>
      <c r="M27" s="11">
        <v>1</v>
      </c>
      <c r="N27" s="10">
        <v>4.7619047619047601</v>
      </c>
      <c r="O27" s="48">
        <f t="shared" si="2"/>
        <v>0.38095238095238093</v>
      </c>
      <c r="P27" s="11">
        <v>2</v>
      </c>
      <c r="Q27" s="10">
        <v>9.5238095238095202</v>
      </c>
      <c r="R27" s="11">
        <v>0</v>
      </c>
      <c r="S27" s="10">
        <v>0</v>
      </c>
      <c r="T27" s="11">
        <v>0</v>
      </c>
      <c r="U27" s="10">
        <v>0</v>
      </c>
      <c r="V27" s="48">
        <f t="shared" si="3"/>
        <v>9.5238095238095233E-2</v>
      </c>
      <c r="W27" s="11">
        <v>1</v>
      </c>
      <c r="X27" s="10">
        <v>4.7619047619047601</v>
      </c>
      <c r="Y27" s="11">
        <v>1</v>
      </c>
      <c r="Z27" s="10">
        <v>4.7619047619047601</v>
      </c>
      <c r="AA27" s="48">
        <f t="shared" si="4"/>
        <v>9.5238095238095233E-2</v>
      </c>
      <c r="AB27" s="11">
        <v>0</v>
      </c>
      <c r="AC27" s="12">
        <v>0</v>
      </c>
    </row>
    <row r="28" spans="1:29" x14ac:dyDescent="0.25">
      <c r="A28" s="8" t="s">
        <v>67</v>
      </c>
      <c r="B28" s="8" t="s">
        <v>68</v>
      </c>
      <c r="C28" s="38">
        <f t="shared" si="0"/>
        <v>6</v>
      </c>
      <c r="D28" s="53">
        <v>6</v>
      </c>
      <c r="E28" s="10">
        <v>100</v>
      </c>
      <c r="F28" s="11">
        <v>0</v>
      </c>
      <c r="G28" s="10">
        <v>0</v>
      </c>
      <c r="H28" s="48">
        <f t="shared" si="5"/>
        <v>1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48">
        <f t="shared" si="2"/>
        <v>0</v>
      </c>
      <c r="P28" s="11">
        <v>0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48">
        <f t="shared" si="3"/>
        <v>0</v>
      </c>
      <c r="W28" s="11">
        <v>0</v>
      </c>
      <c r="X28" s="10">
        <v>0</v>
      </c>
      <c r="Y28" s="11">
        <v>0</v>
      </c>
      <c r="Z28" s="10">
        <v>0</v>
      </c>
      <c r="AA28" s="48">
        <f t="shared" si="4"/>
        <v>0</v>
      </c>
      <c r="AB28" s="11">
        <v>0</v>
      </c>
      <c r="AC28" s="12">
        <v>0</v>
      </c>
    </row>
    <row r="29" spans="1:29" x14ac:dyDescent="0.25">
      <c r="A29" s="8" t="s">
        <v>57</v>
      </c>
      <c r="B29" s="8" t="s">
        <v>58</v>
      </c>
      <c r="C29" s="38">
        <f t="shared" si="0"/>
        <v>82</v>
      </c>
      <c r="D29" s="17">
        <v>62</v>
      </c>
      <c r="E29" s="10">
        <v>75.609756097561004</v>
      </c>
      <c r="F29" s="11">
        <v>12</v>
      </c>
      <c r="G29" s="10">
        <v>14.634146341463399</v>
      </c>
      <c r="H29" s="48">
        <f t="shared" si="5"/>
        <v>0.90243902439024393</v>
      </c>
      <c r="I29" s="11">
        <v>2</v>
      </c>
      <c r="J29" s="10">
        <v>2.4390243902439002</v>
      </c>
      <c r="K29" s="11">
        <v>3</v>
      </c>
      <c r="L29" s="10">
        <v>3.6585365853658498</v>
      </c>
      <c r="M29" s="11">
        <v>2</v>
      </c>
      <c r="N29" s="10">
        <v>2.4390243902439002</v>
      </c>
      <c r="O29" s="48">
        <f t="shared" si="2"/>
        <v>8.5365853658536592E-2</v>
      </c>
      <c r="P29" s="11">
        <v>1</v>
      </c>
      <c r="Q29" s="10">
        <v>1.2195121951219501</v>
      </c>
      <c r="R29" s="11">
        <v>0</v>
      </c>
      <c r="S29" s="10">
        <v>0</v>
      </c>
      <c r="T29" s="11">
        <v>0</v>
      </c>
      <c r="U29" s="10">
        <v>0</v>
      </c>
      <c r="V29" s="48">
        <f t="shared" si="3"/>
        <v>1.2195121951219513E-2</v>
      </c>
      <c r="W29" s="11">
        <v>0</v>
      </c>
      <c r="X29" s="10">
        <v>0</v>
      </c>
      <c r="Y29" s="11">
        <v>0</v>
      </c>
      <c r="Z29" s="10">
        <v>0</v>
      </c>
      <c r="AA29" s="48">
        <f t="shared" si="4"/>
        <v>0</v>
      </c>
      <c r="AB29" s="11">
        <v>0</v>
      </c>
      <c r="AC29" s="12">
        <v>0</v>
      </c>
    </row>
    <row r="30" spans="1:29" x14ac:dyDescent="0.25">
      <c r="A30" s="8" t="s">
        <v>65</v>
      </c>
      <c r="B30" s="8" t="s">
        <v>66</v>
      </c>
      <c r="C30" s="38">
        <f t="shared" si="0"/>
        <v>4</v>
      </c>
      <c r="D30" s="9">
        <v>3</v>
      </c>
      <c r="E30" s="10">
        <v>75</v>
      </c>
      <c r="F30" s="11">
        <v>0</v>
      </c>
      <c r="G30" s="10">
        <v>0</v>
      </c>
      <c r="H30" s="48">
        <f t="shared" si="5"/>
        <v>0.75</v>
      </c>
      <c r="I30" s="11">
        <v>0</v>
      </c>
      <c r="J30" s="10">
        <v>0</v>
      </c>
      <c r="K30" s="11">
        <v>0</v>
      </c>
      <c r="L30" s="10">
        <v>0</v>
      </c>
      <c r="M30" s="11">
        <v>1</v>
      </c>
      <c r="N30" s="10">
        <v>25</v>
      </c>
      <c r="O30" s="48">
        <f t="shared" si="2"/>
        <v>0.25</v>
      </c>
      <c r="P30" s="11">
        <v>0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48">
        <f t="shared" si="3"/>
        <v>0</v>
      </c>
      <c r="W30" s="11">
        <v>0</v>
      </c>
      <c r="X30" s="10">
        <v>0</v>
      </c>
      <c r="Y30" s="11">
        <v>0</v>
      </c>
      <c r="Z30" s="10">
        <v>0</v>
      </c>
      <c r="AA30" s="48">
        <f t="shared" si="4"/>
        <v>0</v>
      </c>
      <c r="AB30" s="11">
        <v>0</v>
      </c>
      <c r="AC30" s="12">
        <v>0</v>
      </c>
    </row>
    <row r="31" spans="1:29" x14ac:dyDescent="0.25">
      <c r="A31" s="8" t="s">
        <v>60</v>
      </c>
      <c r="B31" s="8" t="s">
        <v>63</v>
      </c>
      <c r="C31" s="38">
        <f t="shared" si="0"/>
        <v>103</v>
      </c>
      <c r="D31" s="9">
        <v>44</v>
      </c>
      <c r="E31" s="10">
        <v>42.7184466019417</v>
      </c>
      <c r="F31" s="11">
        <v>15</v>
      </c>
      <c r="G31" s="10">
        <v>14.5631067961165</v>
      </c>
      <c r="H31" s="48">
        <f t="shared" si="5"/>
        <v>0.57281553398058249</v>
      </c>
      <c r="I31" s="11">
        <v>16</v>
      </c>
      <c r="J31" s="10">
        <v>15.5339805825243</v>
      </c>
      <c r="K31" s="11">
        <v>11</v>
      </c>
      <c r="L31" s="10">
        <v>10.6796116504854</v>
      </c>
      <c r="M31" s="11">
        <v>9</v>
      </c>
      <c r="N31" s="10">
        <v>8.7378640776699008</v>
      </c>
      <c r="O31" s="48">
        <f t="shared" si="2"/>
        <v>0.34951456310679613</v>
      </c>
      <c r="P31" s="11">
        <v>2</v>
      </c>
      <c r="Q31" s="10">
        <v>1.94174757281553</v>
      </c>
      <c r="R31" s="11">
        <v>2</v>
      </c>
      <c r="S31" s="10">
        <v>1.94174757281553</v>
      </c>
      <c r="T31" s="11">
        <v>1</v>
      </c>
      <c r="U31" s="10">
        <v>0.970873786407767</v>
      </c>
      <c r="V31" s="48">
        <f t="shared" si="3"/>
        <v>4.8543689320388349E-2</v>
      </c>
      <c r="W31" s="11">
        <v>2</v>
      </c>
      <c r="X31" s="10">
        <v>1.94174757281553</v>
      </c>
      <c r="Y31" s="11">
        <v>0</v>
      </c>
      <c r="Z31" s="10">
        <v>0</v>
      </c>
      <c r="AA31" s="48">
        <f t="shared" si="4"/>
        <v>1.9417475728155338E-2</v>
      </c>
      <c r="AB31" s="11">
        <v>1</v>
      </c>
      <c r="AC31" s="12">
        <v>0.970873786407767</v>
      </c>
    </row>
    <row r="32" spans="1:29" x14ac:dyDescent="0.25">
      <c r="A32" s="8" t="s">
        <v>39</v>
      </c>
      <c r="B32" s="8" t="s">
        <v>44</v>
      </c>
      <c r="C32" s="38">
        <f t="shared" si="0"/>
        <v>16</v>
      </c>
      <c r="D32" s="9">
        <v>10</v>
      </c>
      <c r="E32" s="10">
        <v>62.5</v>
      </c>
      <c r="F32" s="11">
        <v>1</v>
      </c>
      <c r="G32" s="10">
        <v>6.25</v>
      </c>
      <c r="H32" s="48">
        <f t="shared" si="5"/>
        <v>0.6875</v>
      </c>
      <c r="I32" s="11">
        <v>0</v>
      </c>
      <c r="J32" s="10">
        <v>0</v>
      </c>
      <c r="K32" s="11">
        <v>2</v>
      </c>
      <c r="L32" s="10">
        <v>12.5</v>
      </c>
      <c r="M32" s="11">
        <v>0</v>
      </c>
      <c r="N32" s="10">
        <v>0</v>
      </c>
      <c r="O32" s="48">
        <f t="shared" si="2"/>
        <v>0.125</v>
      </c>
      <c r="P32" s="11">
        <v>0</v>
      </c>
      <c r="Q32" s="10">
        <v>0</v>
      </c>
      <c r="R32" s="11">
        <v>1</v>
      </c>
      <c r="S32" s="10">
        <v>6.25</v>
      </c>
      <c r="T32" s="11">
        <v>0</v>
      </c>
      <c r="U32" s="10">
        <v>0</v>
      </c>
      <c r="V32" s="48">
        <f t="shared" si="3"/>
        <v>6.25E-2</v>
      </c>
      <c r="W32" s="11">
        <v>1</v>
      </c>
      <c r="X32" s="10">
        <v>6.25</v>
      </c>
      <c r="Y32" s="11">
        <v>0</v>
      </c>
      <c r="Z32" s="10">
        <v>0</v>
      </c>
      <c r="AA32" s="48">
        <f t="shared" si="4"/>
        <v>6.25E-2</v>
      </c>
      <c r="AB32" s="11">
        <v>1</v>
      </c>
      <c r="AC32" s="12">
        <v>6.25</v>
      </c>
    </row>
    <row r="33" spans="1:29" x14ac:dyDescent="0.25">
      <c r="A33" s="8" t="s">
        <v>79</v>
      </c>
      <c r="B33" s="8" t="s">
        <v>82</v>
      </c>
      <c r="C33" s="38">
        <f t="shared" si="0"/>
        <v>10</v>
      </c>
      <c r="D33" s="16">
        <v>2</v>
      </c>
      <c r="E33" s="10">
        <v>20</v>
      </c>
      <c r="F33" s="11">
        <v>1</v>
      </c>
      <c r="G33" s="10">
        <v>10</v>
      </c>
      <c r="H33" s="48">
        <f t="shared" si="5"/>
        <v>0.3</v>
      </c>
      <c r="I33" s="11">
        <v>0</v>
      </c>
      <c r="J33" s="10">
        <v>0</v>
      </c>
      <c r="K33" s="11">
        <v>2</v>
      </c>
      <c r="L33" s="10">
        <v>20</v>
      </c>
      <c r="M33" s="11">
        <v>0</v>
      </c>
      <c r="N33" s="10">
        <v>0</v>
      </c>
      <c r="O33" s="48">
        <f t="shared" si="2"/>
        <v>0.2</v>
      </c>
      <c r="P33" s="11">
        <v>0</v>
      </c>
      <c r="Q33" s="10">
        <v>0</v>
      </c>
      <c r="R33" s="11">
        <v>1</v>
      </c>
      <c r="S33" s="10">
        <v>10</v>
      </c>
      <c r="T33" s="11">
        <v>1</v>
      </c>
      <c r="U33" s="10">
        <v>10</v>
      </c>
      <c r="V33" s="48">
        <f t="shared" si="3"/>
        <v>0.2</v>
      </c>
      <c r="W33" s="11">
        <v>0</v>
      </c>
      <c r="X33" s="10">
        <v>0</v>
      </c>
      <c r="Y33" s="11">
        <v>1</v>
      </c>
      <c r="Z33" s="10">
        <v>10</v>
      </c>
      <c r="AA33" s="48">
        <f t="shared" si="4"/>
        <v>0.1</v>
      </c>
      <c r="AB33" s="11">
        <v>2</v>
      </c>
      <c r="AC33" s="12">
        <v>20</v>
      </c>
    </row>
    <row r="34" spans="1:29" x14ac:dyDescent="0.25">
      <c r="A34" s="8"/>
      <c r="B34" s="8" t="s">
        <v>104</v>
      </c>
      <c r="C34" s="38">
        <f t="shared" si="0"/>
        <v>685</v>
      </c>
      <c r="D34" s="9">
        <v>269</v>
      </c>
      <c r="E34" s="10">
        <v>39.270072992700698</v>
      </c>
      <c r="F34" s="11">
        <v>114</v>
      </c>
      <c r="G34" s="10">
        <v>16.6423357664234</v>
      </c>
      <c r="H34" s="48">
        <f t="shared" si="5"/>
        <v>0.55912408759124088</v>
      </c>
      <c r="I34" s="11">
        <v>79</v>
      </c>
      <c r="J34" s="10">
        <v>11.5328467153285</v>
      </c>
      <c r="K34" s="11">
        <v>71</v>
      </c>
      <c r="L34" s="10">
        <v>10.3649635036496</v>
      </c>
      <c r="M34" s="11">
        <v>55</v>
      </c>
      <c r="N34" s="10">
        <v>8.0291970802919703</v>
      </c>
      <c r="O34" s="48">
        <f t="shared" si="2"/>
        <v>0.29927007299270075</v>
      </c>
      <c r="P34" s="11">
        <v>16</v>
      </c>
      <c r="Q34" s="10">
        <v>2.33576642335766</v>
      </c>
      <c r="R34" s="11">
        <v>18</v>
      </c>
      <c r="S34" s="10">
        <v>2.6277372262773699</v>
      </c>
      <c r="T34" s="11">
        <v>15</v>
      </c>
      <c r="U34" s="10">
        <v>2.1897810218978102</v>
      </c>
      <c r="V34" s="48">
        <f t="shared" si="3"/>
        <v>7.153284671532846E-2</v>
      </c>
      <c r="W34" s="11">
        <v>4</v>
      </c>
      <c r="X34" s="10">
        <v>0.58394160583941601</v>
      </c>
      <c r="Y34" s="11">
        <v>4</v>
      </c>
      <c r="Z34" s="10">
        <v>0.58394160583941601</v>
      </c>
      <c r="AA34" s="48">
        <f t="shared" si="4"/>
        <v>1.167883211678832E-2</v>
      </c>
      <c r="AB34" s="11">
        <v>40</v>
      </c>
      <c r="AC34" s="12">
        <v>5.8394160583941597</v>
      </c>
    </row>
    <row r="35" spans="1:29" x14ac:dyDescent="0.25">
      <c r="A35" s="8" t="s">
        <v>69</v>
      </c>
      <c r="B35" s="8" t="s">
        <v>69</v>
      </c>
      <c r="C35" s="38">
        <f t="shared" si="0"/>
        <v>44</v>
      </c>
      <c r="D35" s="9">
        <v>15</v>
      </c>
      <c r="E35" s="10">
        <v>34.090909090909101</v>
      </c>
      <c r="F35" s="11">
        <v>9</v>
      </c>
      <c r="G35" s="10">
        <v>20.454545454545499</v>
      </c>
      <c r="H35" s="48">
        <f t="shared" si="5"/>
        <v>0.54545454545454541</v>
      </c>
      <c r="I35" s="11">
        <v>5</v>
      </c>
      <c r="J35" s="10">
        <v>11.363636363636401</v>
      </c>
      <c r="K35" s="11">
        <v>6</v>
      </c>
      <c r="L35" s="10">
        <v>13.636363636363599</v>
      </c>
      <c r="M35" s="11">
        <v>6</v>
      </c>
      <c r="N35" s="10">
        <v>13.636363636363599</v>
      </c>
      <c r="O35" s="48">
        <f t="shared" si="2"/>
        <v>0.38636363636363635</v>
      </c>
      <c r="P35" s="11">
        <v>1</v>
      </c>
      <c r="Q35" s="10">
        <v>2.2727272727272698</v>
      </c>
      <c r="R35" s="11">
        <v>2</v>
      </c>
      <c r="S35" s="10">
        <v>4.5454545454545503</v>
      </c>
      <c r="T35" s="11">
        <v>0</v>
      </c>
      <c r="U35" s="10">
        <v>0</v>
      </c>
      <c r="V35" s="48">
        <f t="shared" si="3"/>
        <v>6.8181818181818177E-2</v>
      </c>
      <c r="W35" s="11">
        <v>0</v>
      </c>
      <c r="X35" s="10">
        <v>0</v>
      </c>
      <c r="Y35" s="11">
        <v>0</v>
      </c>
      <c r="Z35" s="10">
        <v>0</v>
      </c>
      <c r="AA35" s="48">
        <f t="shared" si="4"/>
        <v>0</v>
      </c>
      <c r="AB35" s="11">
        <v>0</v>
      </c>
      <c r="AC35" s="12">
        <v>0</v>
      </c>
    </row>
    <row r="36" spans="1:29" x14ac:dyDescent="0.25">
      <c r="A36" s="8" t="s">
        <v>79</v>
      </c>
      <c r="B36" s="8" t="s">
        <v>83</v>
      </c>
      <c r="C36" s="38">
        <f t="shared" si="0"/>
        <v>5</v>
      </c>
      <c r="D36" s="9">
        <v>3</v>
      </c>
      <c r="E36" s="10">
        <v>60</v>
      </c>
      <c r="F36" s="11">
        <v>1</v>
      </c>
      <c r="G36" s="10">
        <v>20</v>
      </c>
      <c r="H36" s="48">
        <f t="shared" si="5"/>
        <v>0.8</v>
      </c>
      <c r="I36" s="11">
        <v>0</v>
      </c>
      <c r="J36" s="10">
        <v>0</v>
      </c>
      <c r="K36" s="11">
        <v>1</v>
      </c>
      <c r="L36" s="10">
        <v>20</v>
      </c>
      <c r="M36" s="11">
        <v>0</v>
      </c>
      <c r="N36" s="10">
        <v>0</v>
      </c>
      <c r="O36" s="48">
        <f t="shared" si="2"/>
        <v>0.2</v>
      </c>
      <c r="P36" s="11">
        <v>0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48">
        <f t="shared" si="3"/>
        <v>0</v>
      </c>
      <c r="W36" s="11">
        <v>0</v>
      </c>
      <c r="X36" s="10">
        <v>0</v>
      </c>
      <c r="Y36" s="11">
        <v>0</v>
      </c>
      <c r="Z36" s="10">
        <v>0</v>
      </c>
      <c r="AA36" s="48">
        <f t="shared" si="4"/>
        <v>0</v>
      </c>
      <c r="AB36" s="11">
        <v>0</v>
      </c>
      <c r="AC36" s="12">
        <v>0</v>
      </c>
    </row>
    <row r="37" spans="1:29" x14ac:dyDescent="0.25">
      <c r="A37" s="8" t="s">
        <v>69</v>
      </c>
      <c r="B37" s="8" t="s">
        <v>70</v>
      </c>
      <c r="C37" s="38">
        <f t="shared" si="0"/>
        <v>3</v>
      </c>
      <c r="D37" s="9">
        <v>1</v>
      </c>
      <c r="E37" s="10">
        <v>33.3333333333333</v>
      </c>
      <c r="F37" s="11">
        <v>1</v>
      </c>
      <c r="G37" s="10">
        <v>33.3333333333333</v>
      </c>
      <c r="H37" s="48">
        <f t="shared" si="5"/>
        <v>0.66666666666666663</v>
      </c>
      <c r="I37" s="11">
        <v>0</v>
      </c>
      <c r="J37" s="10">
        <v>0</v>
      </c>
      <c r="K37" s="11">
        <v>1</v>
      </c>
      <c r="L37" s="10">
        <v>33.3333333333333</v>
      </c>
      <c r="M37" s="11">
        <v>0</v>
      </c>
      <c r="N37" s="10">
        <v>0</v>
      </c>
      <c r="O37" s="48">
        <f t="shared" si="2"/>
        <v>0.33333333333333331</v>
      </c>
      <c r="P37" s="11">
        <v>0</v>
      </c>
      <c r="Q37" s="10">
        <v>0</v>
      </c>
      <c r="R37" s="11">
        <v>0</v>
      </c>
      <c r="S37" s="10">
        <v>0</v>
      </c>
      <c r="T37" s="11">
        <v>0</v>
      </c>
      <c r="U37" s="10">
        <v>0</v>
      </c>
      <c r="V37" s="48">
        <f t="shared" si="3"/>
        <v>0</v>
      </c>
      <c r="W37" s="11">
        <v>0</v>
      </c>
      <c r="X37" s="10">
        <v>0</v>
      </c>
      <c r="Y37" s="11">
        <v>0</v>
      </c>
      <c r="Z37" s="10">
        <v>0</v>
      </c>
      <c r="AA37" s="48">
        <f t="shared" si="4"/>
        <v>0</v>
      </c>
      <c r="AB37" s="11">
        <v>0</v>
      </c>
      <c r="AC37" s="12">
        <v>0</v>
      </c>
    </row>
    <row r="38" spans="1:29" x14ac:dyDescent="0.25">
      <c r="A38" s="8" t="s">
        <v>49</v>
      </c>
      <c r="B38" s="8" t="s">
        <v>52</v>
      </c>
      <c r="C38" s="38">
        <f t="shared" si="0"/>
        <v>1</v>
      </c>
      <c r="D38" s="9">
        <v>1</v>
      </c>
      <c r="E38" s="10">
        <v>100</v>
      </c>
      <c r="F38" s="11">
        <v>0</v>
      </c>
      <c r="G38" s="10">
        <v>0</v>
      </c>
      <c r="H38" s="48">
        <f t="shared" si="5"/>
        <v>1</v>
      </c>
      <c r="I38" s="11">
        <v>0</v>
      </c>
      <c r="J38" s="10">
        <v>0</v>
      </c>
      <c r="K38" s="11">
        <v>0</v>
      </c>
      <c r="L38" s="10">
        <v>0</v>
      </c>
      <c r="M38" s="11">
        <v>0</v>
      </c>
      <c r="N38" s="10">
        <v>0</v>
      </c>
      <c r="O38" s="48">
        <f t="shared" si="2"/>
        <v>0</v>
      </c>
      <c r="P38" s="11">
        <v>0</v>
      </c>
      <c r="Q38" s="10">
        <v>0</v>
      </c>
      <c r="R38" s="11">
        <v>0</v>
      </c>
      <c r="S38" s="10">
        <v>0</v>
      </c>
      <c r="T38" s="11">
        <v>0</v>
      </c>
      <c r="U38" s="10">
        <v>0</v>
      </c>
      <c r="V38" s="48">
        <f t="shared" si="3"/>
        <v>0</v>
      </c>
      <c r="W38" s="11">
        <v>0</v>
      </c>
      <c r="X38" s="10">
        <v>0</v>
      </c>
      <c r="Y38" s="11">
        <v>0</v>
      </c>
      <c r="Z38" s="10">
        <v>0</v>
      </c>
      <c r="AA38" s="48">
        <f t="shared" si="4"/>
        <v>0</v>
      </c>
      <c r="AB38" s="11">
        <v>0</v>
      </c>
      <c r="AC38" s="12">
        <v>0</v>
      </c>
    </row>
    <row r="39" spans="1:29" x14ac:dyDescent="0.25">
      <c r="A39" s="8" t="s">
        <v>71</v>
      </c>
      <c r="B39" s="8" t="s">
        <v>72</v>
      </c>
      <c r="C39" s="38">
        <f t="shared" si="0"/>
        <v>45</v>
      </c>
      <c r="D39" s="16">
        <v>28</v>
      </c>
      <c r="E39" s="10">
        <v>62.2222222222222</v>
      </c>
      <c r="F39" s="11">
        <v>5</v>
      </c>
      <c r="G39" s="10">
        <v>11.1111111111111</v>
      </c>
      <c r="H39" s="48">
        <f t="shared" si="5"/>
        <v>0.73333333333333328</v>
      </c>
      <c r="I39" s="11">
        <v>2</v>
      </c>
      <c r="J39" s="10">
        <v>4.4444444444444402</v>
      </c>
      <c r="K39" s="11">
        <v>6</v>
      </c>
      <c r="L39" s="10">
        <v>13.3333333333333</v>
      </c>
      <c r="M39" s="11">
        <v>0</v>
      </c>
      <c r="N39" s="10">
        <v>0</v>
      </c>
      <c r="O39" s="48">
        <f t="shared" si="2"/>
        <v>0.17777777777777778</v>
      </c>
      <c r="P39" s="11">
        <v>0</v>
      </c>
      <c r="Q39" s="10">
        <v>0</v>
      </c>
      <c r="R39" s="11">
        <v>4</v>
      </c>
      <c r="S39" s="10">
        <v>8.8888888888888893</v>
      </c>
      <c r="T39" s="11">
        <v>0</v>
      </c>
      <c r="U39" s="10">
        <v>0</v>
      </c>
      <c r="V39" s="48">
        <f t="shared" si="3"/>
        <v>8.8888888888888892E-2</v>
      </c>
      <c r="W39" s="11">
        <v>0</v>
      </c>
      <c r="X39" s="10">
        <v>0</v>
      </c>
      <c r="Y39" s="11">
        <v>0</v>
      </c>
      <c r="Z39" s="10">
        <v>0</v>
      </c>
      <c r="AA39" s="48">
        <f t="shared" si="4"/>
        <v>0</v>
      </c>
      <c r="AB39" s="11">
        <v>0</v>
      </c>
      <c r="AC39" s="12">
        <v>0</v>
      </c>
    </row>
    <row r="40" spans="1:29" x14ac:dyDescent="0.25">
      <c r="A40" s="8" t="s">
        <v>73</v>
      </c>
      <c r="B40" s="8" t="s">
        <v>74</v>
      </c>
      <c r="C40" s="38">
        <f t="shared" si="0"/>
        <v>156</v>
      </c>
      <c r="D40" s="9">
        <v>94</v>
      </c>
      <c r="E40" s="10">
        <v>28.3132530120482</v>
      </c>
      <c r="F40" s="11">
        <v>54</v>
      </c>
      <c r="G40" s="10">
        <v>16.265060240963901</v>
      </c>
      <c r="H40" s="48">
        <f t="shared" si="5"/>
        <v>0.94871794871794868</v>
      </c>
      <c r="I40" s="11">
        <v>2</v>
      </c>
      <c r="J40" s="10">
        <v>10.526315789473699</v>
      </c>
      <c r="K40" s="11">
        <v>0</v>
      </c>
      <c r="L40" s="10">
        <v>0</v>
      </c>
      <c r="M40" s="11">
        <v>0</v>
      </c>
      <c r="N40" s="10">
        <v>0</v>
      </c>
      <c r="O40" s="48">
        <f t="shared" si="2"/>
        <v>1.282051282051282E-2</v>
      </c>
      <c r="P40" s="11">
        <v>1</v>
      </c>
      <c r="Q40" s="10">
        <v>5.2631578947368398</v>
      </c>
      <c r="R40" s="11">
        <v>1</v>
      </c>
      <c r="S40" s="10">
        <v>5.2631578947368398</v>
      </c>
      <c r="T40" s="11">
        <v>2</v>
      </c>
      <c r="U40" s="10">
        <v>10.526315789473699</v>
      </c>
      <c r="V40" s="48">
        <f t="shared" si="3"/>
        <v>2.564102564102564E-2</v>
      </c>
      <c r="W40" s="11">
        <v>0</v>
      </c>
      <c r="X40" s="10">
        <v>0</v>
      </c>
      <c r="Y40" s="11">
        <v>0</v>
      </c>
      <c r="Z40" s="10">
        <v>0</v>
      </c>
      <c r="AA40" s="48">
        <f t="shared" si="4"/>
        <v>0</v>
      </c>
      <c r="AB40" s="11">
        <v>2</v>
      </c>
      <c r="AC40" s="12">
        <v>10.526315789473699</v>
      </c>
    </row>
    <row r="41" spans="1:29" x14ac:dyDescent="0.25">
      <c r="A41" s="8" t="s">
        <v>75</v>
      </c>
      <c r="B41" s="8" t="s">
        <v>77</v>
      </c>
      <c r="C41" s="38">
        <f t="shared" si="0"/>
        <v>162</v>
      </c>
      <c r="D41" s="9">
        <v>68</v>
      </c>
      <c r="E41" s="10">
        <v>11.0569105691057</v>
      </c>
      <c r="F41" s="11">
        <v>89</v>
      </c>
      <c r="G41" s="10">
        <v>14.4715447154472</v>
      </c>
      <c r="H41" s="48">
        <f t="shared" si="5"/>
        <v>0.96913580246913578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48">
        <f t="shared" si="2"/>
        <v>0</v>
      </c>
      <c r="P41" s="11">
        <v>2</v>
      </c>
      <c r="Q41" s="10">
        <v>40</v>
      </c>
      <c r="R41" s="11">
        <v>0</v>
      </c>
      <c r="S41" s="10">
        <v>0</v>
      </c>
      <c r="T41" s="11">
        <v>2</v>
      </c>
      <c r="U41" s="10">
        <v>40</v>
      </c>
      <c r="V41" s="48">
        <f t="shared" si="3"/>
        <v>2.4691358024691357E-2</v>
      </c>
      <c r="W41" s="11">
        <v>0</v>
      </c>
      <c r="X41" s="10">
        <v>0</v>
      </c>
      <c r="Y41" s="11">
        <v>0</v>
      </c>
      <c r="Z41" s="10">
        <v>0</v>
      </c>
      <c r="AA41" s="48">
        <f t="shared" si="4"/>
        <v>0</v>
      </c>
      <c r="AB41" s="11">
        <v>1</v>
      </c>
      <c r="AC41" s="12">
        <v>20</v>
      </c>
    </row>
    <row r="42" spans="1:29" x14ac:dyDescent="0.25">
      <c r="A42" s="8"/>
      <c r="B42" s="8" t="s">
        <v>105</v>
      </c>
      <c r="C42" s="38">
        <f t="shared" si="0"/>
        <v>55</v>
      </c>
      <c r="D42" s="9">
        <v>54</v>
      </c>
      <c r="E42" s="10">
        <v>98.181818181818201</v>
      </c>
      <c r="F42" s="11">
        <v>0</v>
      </c>
      <c r="G42" s="10">
        <v>0</v>
      </c>
      <c r="H42" s="48">
        <f t="shared" si="5"/>
        <v>0.98181818181818181</v>
      </c>
      <c r="I42" s="11">
        <v>0</v>
      </c>
      <c r="J42" s="10">
        <v>0</v>
      </c>
      <c r="K42" s="11">
        <v>1</v>
      </c>
      <c r="L42" s="10">
        <v>1.8181818181818199</v>
      </c>
      <c r="M42" s="11">
        <v>0</v>
      </c>
      <c r="N42" s="10">
        <v>0</v>
      </c>
      <c r="O42" s="48">
        <f t="shared" si="2"/>
        <v>1.8181818181818181E-2</v>
      </c>
      <c r="P42" s="11">
        <v>0</v>
      </c>
      <c r="Q42" s="10">
        <v>0</v>
      </c>
      <c r="R42" s="11">
        <v>0</v>
      </c>
      <c r="S42" s="10">
        <v>0</v>
      </c>
      <c r="T42" s="11">
        <v>0</v>
      </c>
      <c r="U42" s="10">
        <v>0</v>
      </c>
      <c r="V42" s="48">
        <f t="shared" si="3"/>
        <v>0</v>
      </c>
      <c r="W42" s="11">
        <v>0</v>
      </c>
      <c r="X42" s="10">
        <v>0</v>
      </c>
      <c r="Y42" s="11">
        <v>0</v>
      </c>
      <c r="Z42" s="10">
        <v>0</v>
      </c>
      <c r="AA42" s="48">
        <f t="shared" si="4"/>
        <v>0</v>
      </c>
      <c r="AB42" s="11">
        <v>0</v>
      </c>
      <c r="AC42" s="12">
        <v>0</v>
      </c>
    </row>
    <row r="43" spans="1:29" x14ac:dyDescent="0.25">
      <c r="A43" s="8"/>
      <c r="B43" s="8" t="s">
        <v>106</v>
      </c>
      <c r="C43" s="38">
        <f t="shared" si="0"/>
        <v>115</v>
      </c>
      <c r="D43" s="9">
        <v>68</v>
      </c>
      <c r="E43" s="10">
        <v>59.130434782608702</v>
      </c>
      <c r="F43" s="11">
        <v>22</v>
      </c>
      <c r="G43" s="10">
        <v>19.130434782608699</v>
      </c>
      <c r="H43" s="48">
        <f t="shared" si="5"/>
        <v>0.78260869565217395</v>
      </c>
      <c r="I43" s="11">
        <v>8</v>
      </c>
      <c r="J43" s="10">
        <v>6.9565217391304301</v>
      </c>
      <c r="K43" s="11">
        <v>5</v>
      </c>
      <c r="L43" s="10">
        <v>4.3478260869565197</v>
      </c>
      <c r="M43" s="11">
        <v>1</v>
      </c>
      <c r="N43" s="10">
        <v>0.86956521739130399</v>
      </c>
      <c r="O43" s="48">
        <f t="shared" si="2"/>
        <v>0.12173913043478261</v>
      </c>
      <c r="P43" s="11">
        <v>1</v>
      </c>
      <c r="Q43" s="10">
        <v>0.86956521739130399</v>
      </c>
      <c r="R43" s="11">
        <v>1</v>
      </c>
      <c r="S43" s="10">
        <v>0.86956521739130399</v>
      </c>
      <c r="T43" s="11">
        <v>2</v>
      </c>
      <c r="U43" s="10">
        <v>1.73913043478261</v>
      </c>
      <c r="V43" s="48">
        <f t="shared" si="3"/>
        <v>3.4782608695652174E-2</v>
      </c>
      <c r="W43" s="11">
        <v>0</v>
      </c>
      <c r="X43" s="10">
        <v>0</v>
      </c>
      <c r="Y43" s="11">
        <v>0</v>
      </c>
      <c r="Z43" s="10">
        <v>0</v>
      </c>
      <c r="AA43" s="48">
        <f t="shared" si="4"/>
        <v>0</v>
      </c>
      <c r="AB43" s="11">
        <v>7</v>
      </c>
      <c r="AC43" s="12">
        <v>6.0869565217391299</v>
      </c>
    </row>
    <row r="44" spans="1:29" x14ac:dyDescent="0.25">
      <c r="A44" s="8" t="s">
        <v>94</v>
      </c>
      <c r="B44" s="8" t="s">
        <v>95</v>
      </c>
      <c r="C44" s="38">
        <v>4</v>
      </c>
      <c r="D44" s="16">
        <v>3</v>
      </c>
      <c r="E44" s="10">
        <v>50</v>
      </c>
      <c r="F44" s="11">
        <v>1</v>
      </c>
      <c r="G44" s="10">
        <v>16.6666666666667</v>
      </c>
      <c r="H44" s="48">
        <f t="shared" si="5"/>
        <v>1</v>
      </c>
      <c r="I44" s="11">
        <v>1</v>
      </c>
      <c r="J44" s="10">
        <v>16.6666666666667</v>
      </c>
      <c r="K44" s="11">
        <v>1</v>
      </c>
      <c r="L44" s="10">
        <v>16.6666666666667</v>
      </c>
      <c r="M44" s="11">
        <v>0</v>
      </c>
      <c r="N44" s="10">
        <v>0</v>
      </c>
      <c r="O44" s="48">
        <f t="shared" si="2"/>
        <v>0.5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48">
        <f t="shared" si="3"/>
        <v>0</v>
      </c>
      <c r="W44" s="11">
        <v>0</v>
      </c>
      <c r="X44" s="10">
        <v>0</v>
      </c>
      <c r="Y44" s="11">
        <v>0</v>
      </c>
      <c r="Z44" s="10">
        <v>0</v>
      </c>
      <c r="AA44" s="48">
        <f t="shared" si="4"/>
        <v>0</v>
      </c>
      <c r="AB44" s="11">
        <v>0</v>
      </c>
      <c r="AC44" s="12">
        <v>0</v>
      </c>
    </row>
    <row r="45" spans="1:29" x14ac:dyDescent="0.25">
      <c r="A45" s="8" t="s">
        <v>79</v>
      </c>
      <c r="B45" s="8" t="s">
        <v>84</v>
      </c>
      <c r="C45" s="38">
        <f t="shared" ref="C45:C68" si="6">D45+F45+I45+K45+M45+P45+R45+T45+W45+Y45+AB45</f>
        <v>37</v>
      </c>
      <c r="D45" s="9">
        <v>10</v>
      </c>
      <c r="E45" s="10">
        <v>27.027027027027</v>
      </c>
      <c r="F45" s="11">
        <v>6</v>
      </c>
      <c r="G45" s="10">
        <v>16.2162162162162</v>
      </c>
      <c r="H45" s="48">
        <f t="shared" si="5"/>
        <v>0.43243243243243246</v>
      </c>
      <c r="I45" s="11">
        <v>8</v>
      </c>
      <c r="J45" s="10">
        <v>21.6216216216216</v>
      </c>
      <c r="K45" s="11">
        <v>2</v>
      </c>
      <c r="L45" s="10">
        <v>5.4054054054054097</v>
      </c>
      <c r="M45" s="11">
        <v>7</v>
      </c>
      <c r="N45" s="10">
        <v>18.918918918918902</v>
      </c>
      <c r="O45" s="48">
        <f t="shared" si="2"/>
        <v>0.45945945945945948</v>
      </c>
      <c r="P45" s="11">
        <v>0</v>
      </c>
      <c r="Q45" s="10">
        <v>0</v>
      </c>
      <c r="R45" s="11">
        <v>1</v>
      </c>
      <c r="S45" s="10">
        <v>2.7027027027027</v>
      </c>
      <c r="T45" s="11">
        <v>0</v>
      </c>
      <c r="U45" s="10">
        <v>0</v>
      </c>
      <c r="V45" s="48">
        <f t="shared" si="3"/>
        <v>2.7027027027027029E-2</v>
      </c>
      <c r="W45" s="11">
        <v>0</v>
      </c>
      <c r="X45" s="10">
        <v>0</v>
      </c>
      <c r="Y45" s="11">
        <v>0</v>
      </c>
      <c r="Z45" s="10">
        <v>0</v>
      </c>
      <c r="AA45" s="48">
        <f t="shared" si="4"/>
        <v>0</v>
      </c>
      <c r="AB45" s="11">
        <v>3</v>
      </c>
      <c r="AC45" s="12">
        <v>8.1081081081081106</v>
      </c>
    </row>
    <row r="46" spans="1:29" x14ac:dyDescent="0.25">
      <c r="A46" s="8" t="s">
        <v>49</v>
      </c>
      <c r="B46" s="8" t="s">
        <v>53</v>
      </c>
      <c r="C46" s="38">
        <f t="shared" si="6"/>
        <v>85</v>
      </c>
      <c r="D46" s="9">
        <v>23</v>
      </c>
      <c r="E46" s="10">
        <v>27.0588235294118</v>
      </c>
      <c r="F46" s="11">
        <v>8</v>
      </c>
      <c r="G46" s="10">
        <v>9.4117647058823497</v>
      </c>
      <c r="H46" s="48">
        <f t="shared" si="5"/>
        <v>0.36470588235294116</v>
      </c>
      <c r="I46" s="11">
        <v>13</v>
      </c>
      <c r="J46" s="10">
        <v>15.294117647058799</v>
      </c>
      <c r="K46" s="11">
        <v>12</v>
      </c>
      <c r="L46" s="10">
        <v>14.117647058823501</v>
      </c>
      <c r="M46" s="11">
        <v>9</v>
      </c>
      <c r="N46" s="10">
        <v>10.588235294117601</v>
      </c>
      <c r="O46" s="48">
        <f t="shared" si="2"/>
        <v>0.4</v>
      </c>
      <c r="P46" s="11">
        <v>9</v>
      </c>
      <c r="Q46" s="10">
        <v>10.588235294117601</v>
      </c>
      <c r="R46" s="11">
        <v>4</v>
      </c>
      <c r="S46" s="10">
        <v>4.7058823529411802</v>
      </c>
      <c r="T46" s="11">
        <v>1</v>
      </c>
      <c r="U46" s="10">
        <v>1.1764705882352899</v>
      </c>
      <c r="V46" s="48">
        <f t="shared" si="3"/>
        <v>0.16470588235294117</v>
      </c>
      <c r="W46" s="11">
        <v>0</v>
      </c>
      <c r="X46" s="10">
        <v>0</v>
      </c>
      <c r="Y46" s="11">
        <v>3</v>
      </c>
      <c r="Z46" s="10">
        <v>3.52941176470588</v>
      </c>
      <c r="AA46" s="48">
        <f t="shared" si="4"/>
        <v>3.5294117647058823E-2</v>
      </c>
      <c r="AB46" s="11">
        <v>3</v>
      </c>
      <c r="AC46" s="12">
        <v>3.52941176470588</v>
      </c>
    </row>
    <row r="47" spans="1:29" x14ac:dyDescent="0.25">
      <c r="A47" s="8" t="s">
        <v>60</v>
      </c>
      <c r="B47" s="8" t="s">
        <v>64</v>
      </c>
      <c r="C47" s="38">
        <f t="shared" si="6"/>
        <v>9</v>
      </c>
      <c r="D47" s="16">
        <v>1</v>
      </c>
      <c r="E47" s="10">
        <v>11.1111111111111</v>
      </c>
      <c r="F47" s="11">
        <v>2</v>
      </c>
      <c r="G47" s="10">
        <v>22.2222222222222</v>
      </c>
      <c r="H47" s="48">
        <f t="shared" si="5"/>
        <v>0.33333333333333331</v>
      </c>
      <c r="I47" s="11">
        <v>2</v>
      </c>
      <c r="J47" s="10">
        <v>22.2222222222222</v>
      </c>
      <c r="K47" s="11">
        <v>0</v>
      </c>
      <c r="L47" s="10">
        <v>0</v>
      </c>
      <c r="M47" s="11">
        <v>1</v>
      </c>
      <c r="N47" s="10">
        <v>11.1111111111111</v>
      </c>
      <c r="O47" s="48">
        <f t="shared" si="2"/>
        <v>0.33333333333333331</v>
      </c>
      <c r="P47" s="11">
        <v>1</v>
      </c>
      <c r="Q47" s="10">
        <v>11.1111111111111</v>
      </c>
      <c r="R47" s="11">
        <v>1</v>
      </c>
      <c r="S47" s="10">
        <v>11.1111111111111</v>
      </c>
      <c r="T47" s="11">
        <v>0</v>
      </c>
      <c r="U47" s="10">
        <v>0</v>
      </c>
      <c r="V47" s="48">
        <f t="shared" si="3"/>
        <v>0.22222222222222221</v>
      </c>
      <c r="W47" s="11">
        <v>0</v>
      </c>
      <c r="X47" s="10">
        <v>0</v>
      </c>
      <c r="Y47" s="11">
        <v>0</v>
      </c>
      <c r="Z47" s="10">
        <v>0</v>
      </c>
      <c r="AA47" s="48">
        <f t="shared" si="4"/>
        <v>0</v>
      </c>
      <c r="AB47" s="11">
        <v>1</v>
      </c>
      <c r="AC47" s="12">
        <v>11.1111111111111</v>
      </c>
    </row>
    <row r="48" spans="1:29" x14ac:dyDescent="0.25">
      <c r="A48" s="8" t="s">
        <v>32</v>
      </c>
      <c r="B48" s="8" t="s">
        <v>33</v>
      </c>
      <c r="C48" s="38">
        <f t="shared" si="6"/>
        <v>5</v>
      </c>
      <c r="D48" s="9">
        <v>0</v>
      </c>
      <c r="E48" s="10">
        <v>0</v>
      </c>
      <c r="F48" s="11">
        <v>2</v>
      </c>
      <c r="G48" s="10">
        <v>40</v>
      </c>
      <c r="H48" s="48">
        <f t="shared" si="5"/>
        <v>0.4</v>
      </c>
      <c r="I48" s="11">
        <v>2</v>
      </c>
      <c r="J48" s="10">
        <v>40</v>
      </c>
      <c r="K48" s="11">
        <v>0</v>
      </c>
      <c r="L48" s="10">
        <v>0</v>
      </c>
      <c r="M48" s="11">
        <v>0</v>
      </c>
      <c r="N48" s="10">
        <v>0</v>
      </c>
      <c r="O48" s="48">
        <f t="shared" si="2"/>
        <v>0.4</v>
      </c>
      <c r="P48" s="11">
        <v>0</v>
      </c>
      <c r="Q48" s="10">
        <v>0</v>
      </c>
      <c r="R48" s="11">
        <v>0</v>
      </c>
      <c r="S48" s="10">
        <v>0</v>
      </c>
      <c r="T48" s="11">
        <v>1</v>
      </c>
      <c r="U48" s="10">
        <v>20</v>
      </c>
      <c r="V48" s="48">
        <f t="shared" si="3"/>
        <v>0.2</v>
      </c>
      <c r="W48" s="11">
        <v>0</v>
      </c>
      <c r="X48" s="10">
        <v>0</v>
      </c>
      <c r="Y48" s="11">
        <v>0</v>
      </c>
      <c r="Z48" s="10">
        <v>0</v>
      </c>
      <c r="AA48" s="48">
        <f t="shared" si="4"/>
        <v>0</v>
      </c>
      <c r="AB48" s="11">
        <v>0</v>
      </c>
      <c r="AC48" s="12">
        <v>0</v>
      </c>
    </row>
    <row r="49" spans="1:29" x14ac:dyDescent="0.25">
      <c r="A49" s="8" t="s">
        <v>78</v>
      </c>
      <c r="B49" s="8" t="s">
        <v>78</v>
      </c>
      <c r="C49" s="38">
        <f t="shared" si="6"/>
        <v>38</v>
      </c>
      <c r="D49" s="18">
        <v>5</v>
      </c>
      <c r="E49" s="13">
        <v>13.157894736842101</v>
      </c>
      <c r="F49" s="38">
        <v>6</v>
      </c>
      <c r="G49" s="10">
        <v>15.789473684210501</v>
      </c>
      <c r="H49" s="48">
        <f t="shared" si="5"/>
        <v>0.28947368421052633</v>
      </c>
      <c r="I49" s="15">
        <v>6</v>
      </c>
      <c r="J49" s="10">
        <v>15.789473684210501</v>
      </c>
      <c r="K49" s="15">
        <v>8</v>
      </c>
      <c r="L49" s="10">
        <v>21.052631578947398</v>
      </c>
      <c r="M49" s="15">
        <v>4</v>
      </c>
      <c r="N49" s="10">
        <v>10.526315789473699</v>
      </c>
      <c r="O49" s="48">
        <f t="shared" si="2"/>
        <v>0.47368421052631576</v>
      </c>
      <c r="P49" s="15">
        <v>4</v>
      </c>
      <c r="Q49" s="10">
        <v>10.526315789473699</v>
      </c>
      <c r="R49" s="15">
        <v>4</v>
      </c>
      <c r="S49" s="10">
        <v>10.526315789473699</v>
      </c>
      <c r="T49" s="15">
        <v>0</v>
      </c>
      <c r="U49" s="10">
        <v>0</v>
      </c>
      <c r="V49" s="48">
        <f t="shared" si="3"/>
        <v>0.21052631578947367</v>
      </c>
      <c r="W49" s="15">
        <v>0</v>
      </c>
      <c r="X49" s="10">
        <v>0</v>
      </c>
      <c r="Y49" s="15">
        <v>0</v>
      </c>
      <c r="Z49" s="10">
        <v>0</v>
      </c>
      <c r="AA49" s="48">
        <f t="shared" si="4"/>
        <v>0</v>
      </c>
      <c r="AB49" s="15">
        <v>1</v>
      </c>
      <c r="AC49" s="12">
        <v>2.6315789473684199</v>
      </c>
    </row>
    <row r="50" spans="1:29" x14ac:dyDescent="0.25">
      <c r="A50" s="8" t="s">
        <v>39</v>
      </c>
      <c r="B50" s="8" t="s">
        <v>45</v>
      </c>
      <c r="C50" s="38">
        <f t="shared" si="6"/>
        <v>56</v>
      </c>
      <c r="D50" s="9">
        <v>16</v>
      </c>
      <c r="E50" s="10">
        <v>28.571428571428601</v>
      </c>
      <c r="F50" s="11">
        <v>9</v>
      </c>
      <c r="G50" s="10">
        <v>16.071428571428601</v>
      </c>
      <c r="H50" s="48">
        <f t="shared" si="5"/>
        <v>0.44642857142857145</v>
      </c>
      <c r="I50" s="11">
        <v>11</v>
      </c>
      <c r="J50" s="10">
        <v>19.6428571428571</v>
      </c>
      <c r="K50" s="11">
        <v>7</v>
      </c>
      <c r="L50" s="10">
        <v>12.5</v>
      </c>
      <c r="M50" s="11">
        <v>4</v>
      </c>
      <c r="N50" s="10">
        <v>7.1428571428571397</v>
      </c>
      <c r="O50" s="48">
        <f t="shared" si="2"/>
        <v>0.39285714285714285</v>
      </c>
      <c r="P50" s="11">
        <v>1</v>
      </c>
      <c r="Q50" s="10">
        <v>1.78571428571429</v>
      </c>
      <c r="R50" s="11">
        <v>3</v>
      </c>
      <c r="S50" s="10">
        <v>5.3571428571428603</v>
      </c>
      <c r="T50" s="11">
        <v>0</v>
      </c>
      <c r="U50" s="10">
        <v>0</v>
      </c>
      <c r="V50" s="48">
        <f t="shared" si="3"/>
        <v>7.1428571428571425E-2</v>
      </c>
      <c r="W50" s="11">
        <v>0</v>
      </c>
      <c r="X50" s="10">
        <v>0</v>
      </c>
      <c r="Y50" s="11">
        <v>3</v>
      </c>
      <c r="Z50" s="10">
        <v>5.3571428571428603</v>
      </c>
      <c r="AA50" s="48">
        <f t="shared" si="4"/>
        <v>5.3571428571428568E-2</v>
      </c>
      <c r="AB50" s="11">
        <v>2</v>
      </c>
      <c r="AC50" s="50">
        <v>3.5714285714285698</v>
      </c>
    </row>
    <row r="51" spans="1:29" x14ac:dyDescent="0.25">
      <c r="A51" s="8" t="s">
        <v>39</v>
      </c>
      <c r="B51" s="8" t="s">
        <v>46</v>
      </c>
      <c r="C51" s="38">
        <f t="shared" si="6"/>
        <v>17</v>
      </c>
      <c r="D51" s="16">
        <v>4</v>
      </c>
      <c r="E51" s="10">
        <v>23.529411764705898</v>
      </c>
      <c r="F51" s="11">
        <v>7</v>
      </c>
      <c r="G51" s="10">
        <v>41.176470588235297</v>
      </c>
      <c r="H51" s="48">
        <f t="shared" si="5"/>
        <v>0.6470588235294118</v>
      </c>
      <c r="I51" s="11">
        <v>2</v>
      </c>
      <c r="J51" s="10">
        <v>11.764705882352899</v>
      </c>
      <c r="K51" s="11">
        <v>2</v>
      </c>
      <c r="L51" s="10">
        <v>11.764705882352899</v>
      </c>
      <c r="M51" s="11">
        <v>1</v>
      </c>
      <c r="N51" s="10">
        <v>5.8823529411764701</v>
      </c>
      <c r="O51" s="48">
        <f t="shared" si="2"/>
        <v>0.29411764705882354</v>
      </c>
      <c r="P51" s="11">
        <v>1</v>
      </c>
      <c r="Q51" s="10">
        <v>5.8823529411764701</v>
      </c>
      <c r="R51" s="11">
        <v>0</v>
      </c>
      <c r="S51" s="10">
        <v>0</v>
      </c>
      <c r="T51" s="11">
        <v>0</v>
      </c>
      <c r="U51" s="10">
        <v>0</v>
      </c>
      <c r="V51" s="48">
        <f t="shared" si="3"/>
        <v>5.8823529411764705E-2</v>
      </c>
      <c r="W51" s="11">
        <v>0</v>
      </c>
      <c r="X51" s="10">
        <v>0</v>
      </c>
      <c r="Y51" s="11">
        <v>0</v>
      </c>
      <c r="Z51" s="10">
        <v>0</v>
      </c>
      <c r="AA51" s="48">
        <f t="shared" si="4"/>
        <v>0</v>
      </c>
      <c r="AB51" s="11">
        <v>0</v>
      </c>
      <c r="AC51" s="12">
        <v>0</v>
      </c>
    </row>
    <row r="52" spans="1:29" x14ac:dyDescent="0.25">
      <c r="A52" s="8" t="s">
        <v>39</v>
      </c>
      <c r="B52" s="8" t="s">
        <v>47</v>
      </c>
      <c r="C52" s="38">
        <f t="shared" si="6"/>
        <v>25</v>
      </c>
      <c r="D52" s="16">
        <v>22</v>
      </c>
      <c r="E52" s="10">
        <v>88</v>
      </c>
      <c r="F52" s="11">
        <v>0</v>
      </c>
      <c r="G52" s="10">
        <v>0</v>
      </c>
      <c r="H52" s="48">
        <f t="shared" si="5"/>
        <v>0.88</v>
      </c>
      <c r="I52" s="11">
        <v>0</v>
      </c>
      <c r="J52" s="10">
        <v>0</v>
      </c>
      <c r="K52" s="11">
        <v>0</v>
      </c>
      <c r="L52" s="10">
        <v>0</v>
      </c>
      <c r="M52" s="11">
        <v>0</v>
      </c>
      <c r="N52" s="10">
        <v>0</v>
      </c>
      <c r="O52" s="48">
        <f t="shared" si="2"/>
        <v>0</v>
      </c>
      <c r="P52" s="11">
        <v>1</v>
      </c>
      <c r="Q52" s="10">
        <v>4</v>
      </c>
      <c r="R52" s="11">
        <v>1</v>
      </c>
      <c r="S52" s="10">
        <v>4</v>
      </c>
      <c r="T52" s="11">
        <v>0</v>
      </c>
      <c r="U52" s="10">
        <v>0</v>
      </c>
      <c r="V52" s="48">
        <f t="shared" si="3"/>
        <v>0.08</v>
      </c>
      <c r="W52" s="11">
        <v>0</v>
      </c>
      <c r="X52" s="10">
        <v>0</v>
      </c>
      <c r="Y52" s="11">
        <v>0</v>
      </c>
      <c r="Z52" s="10">
        <v>0</v>
      </c>
      <c r="AA52" s="48">
        <f t="shared" si="4"/>
        <v>0</v>
      </c>
      <c r="AB52" s="11">
        <v>1</v>
      </c>
      <c r="AC52" s="12">
        <v>4</v>
      </c>
    </row>
    <row r="53" spans="1:29" x14ac:dyDescent="0.25">
      <c r="A53" s="8" t="s">
        <v>86</v>
      </c>
      <c r="B53" s="8" t="s">
        <v>86</v>
      </c>
      <c r="C53" s="38">
        <f t="shared" si="6"/>
        <v>8</v>
      </c>
      <c r="D53" s="16">
        <v>6</v>
      </c>
      <c r="E53" s="10">
        <v>75</v>
      </c>
      <c r="F53" s="11">
        <v>0</v>
      </c>
      <c r="G53" s="10">
        <v>0</v>
      </c>
      <c r="H53" s="48">
        <f t="shared" si="5"/>
        <v>0.75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0</v>
      </c>
      <c r="O53" s="48">
        <f t="shared" si="2"/>
        <v>0</v>
      </c>
      <c r="P53" s="11">
        <v>1</v>
      </c>
      <c r="Q53" s="10">
        <v>12.5</v>
      </c>
      <c r="R53" s="11">
        <v>1</v>
      </c>
      <c r="S53" s="10">
        <v>12.5</v>
      </c>
      <c r="T53" s="11">
        <v>0</v>
      </c>
      <c r="U53" s="10">
        <v>0</v>
      </c>
      <c r="V53" s="48">
        <f t="shared" si="3"/>
        <v>0.25</v>
      </c>
      <c r="W53" s="11">
        <v>0</v>
      </c>
      <c r="X53" s="10">
        <v>0</v>
      </c>
      <c r="Y53" s="11">
        <v>0</v>
      </c>
      <c r="Z53" s="10">
        <v>0</v>
      </c>
      <c r="AA53" s="48">
        <f t="shared" si="4"/>
        <v>0</v>
      </c>
      <c r="AB53" s="11">
        <v>0</v>
      </c>
      <c r="AC53" s="12">
        <v>0</v>
      </c>
    </row>
    <row r="54" spans="1:29" x14ac:dyDescent="0.25">
      <c r="A54" s="8" t="s">
        <v>87</v>
      </c>
      <c r="B54" s="8" t="s">
        <v>88</v>
      </c>
      <c r="C54" s="38">
        <f t="shared" si="6"/>
        <v>124</v>
      </c>
      <c r="D54" s="9">
        <v>55</v>
      </c>
      <c r="E54" s="10">
        <v>44.354838709677402</v>
      </c>
      <c r="F54" s="11">
        <v>16</v>
      </c>
      <c r="G54" s="10">
        <v>12.9032258064516</v>
      </c>
      <c r="H54" s="48">
        <f t="shared" si="5"/>
        <v>0.57258064516129037</v>
      </c>
      <c r="I54" s="11">
        <v>9</v>
      </c>
      <c r="J54" s="10">
        <v>7.2580645161290303</v>
      </c>
      <c r="K54" s="11">
        <v>14</v>
      </c>
      <c r="L54" s="10">
        <v>11.290322580645199</v>
      </c>
      <c r="M54" s="11">
        <v>6</v>
      </c>
      <c r="N54" s="10">
        <v>4.8387096774193497</v>
      </c>
      <c r="O54" s="48">
        <f t="shared" si="2"/>
        <v>0.23387096774193547</v>
      </c>
      <c r="P54" s="11">
        <v>5</v>
      </c>
      <c r="Q54" s="10">
        <v>4.0322580645161299</v>
      </c>
      <c r="R54" s="11">
        <v>3</v>
      </c>
      <c r="S54" s="10">
        <v>2.4193548387096802</v>
      </c>
      <c r="T54" s="11">
        <v>0</v>
      </c>
      <c r="U54" s="10">
        <v>0</v>
      </c>
      <c r="V54" s="48">
        <f t="shared" si="3"/>
        <v>6.4516129032258063E-2</v>
      </c>
      <c r="W54" s="11">
        <v>2</v>
      </c>
      <c r="X54" s="10">
        <v>1.61290322580645</v>
      </c>
      <c r="Y54" s="11">
        <v>0</v>
      </c>
      <c r="Z54" s="10">
        <v>0</v>
      </c>
      <c r="AA54" s="48">
        <f t="shared" si="4"/>
        <v>1.6129032258064516E-2</v>
      </c>
      <c r="AB54" s="11">
        <v>14</v>
      </c>
      <c r="AC54" s="12">
        <v>11.290322580645199</v>
      </c>
    </row>
    <row r="55" spans="1:29" x14ac:dyDescent="0.25">
      <c r="A55" s="8" t="s">
        <v>87</v>
      </c>
      <c r="B55" s="8" t="s">
        <v>89</v>
      </c>
      <c r="C55" s="38">
        <f>D55+F55+I55+K55+M55+P55+R55+T55+W55+Y55+AB55</f>
        <v>3</v>
      </c>
      <c r="D55" s="9">
        <v>3</v>
      </c>
      <c r="E55" s="10">
        <v>100</v>
      </c>
      <c r="F55" s="11">
        <v>0</v>
      </c>
      <c r="G55" s="10">
        <v>0</v>
      </c>
      <c r="H55" s="48">
        <f>((D55+F55)/C55)</f>
        <v>1</v>
      </c>
      <c r="I55" s="11">
        <v>0</v>
      </c>
      <c r="J55" s="10">
        <v>0</v>
      </c>
      <c r="K55" s="11">
        <v>0</v>
      </c>
      <c r="L55" s="10">
        <v>0</v>
      </c>
      <c r="M55" s="11">
        <v>0</v>
      </c>
      <c r="N55" s="10">
        <v>0</v>
      </c>
      <c r="O55" s="48">
        <f t="shared" si="2"/>
        <v>0</v>
      </c>
      <c r="P55" s="11">
        <v>0</v>
      </c>
      <c r="Q55" s="10">
        <v>0</v>
      </c>
      <c r="R55" s="11">
        <v>0</v>
      </c>
      <c r="S55" s="10">
        <v>0</v>
      </c>
      <c r="T55" s="11">
        <v>0</v>
      </c>
      <c r="U55" s="10">
        <v>0</v>
      </c>
      <c r="V55" s="48">
        <f t="shared" si="3"/>
        <v>0</v>
      </c>
      <c r="W55" s="11">
        <v>0</v>
      </c>
      <c r="X55" s="10">
        <v>0</v>
      </c>
      <c r="Y55" s="11">
        <v>0</v>
      </c>
      <c r="Z55" s="10">
        <v>0</v>
      </c>
      <c r="AA55" s="48">
        <f t="shared" si="4"/>
        <v>0</v>
      </c>
      <c r="AB55" s="11">
        <v>0</v>
      </c>
      <c r="AC55" s="12">
        <v>0</v>
      </c>
    </row>
    <row r="56" spans="1:29" x14ac:dyDescent="0.25">
      <c r="A56" s="8" t="s">
        <v>87</v>
      </c>
      <c r="B56" s="8" t="s">
        <v>90</v>
      </c>
      <c r="C56" s="38">
        <f>D56+F56+I56+K56+M56+P56+R56+T56+W56+Y56+AB56</f>
        <v>23</v>
      </c>
      <c r="D56" s="9">
        <v>2</v>
      </c>
      <c r="E56" s="10">
        <v>100</v>
      </c>
      <c r="F56" s="11">
        <v>0</v>
      </c>
      <c r="G56" s="10">
        <v>0</v>
      </c>
      <c r="H56" s="48">
        <f>((D56+F56)/C56)</f>
        <v>8.6956521739130432E-2</v>
      </c>
      <c r="I56" s="11">
        <v>1</v>
      </c>
      <c r="J56" s="10">
        <v>2.38095238095238</v>
      </c>
      <c r="K56" s="11">
        <v>12</v>
      </c>
      <c r="L56" s="10">
        <v>28.571428571428601</v>
      </c>
      <c r="M56" s="11">
        <v>1</v>
      </c>
      <c r="N56" s="10">
        <v>2.38095238095238</v>
      </c>
      <c r="O56" s="48">
        <f t="shared" si="2"/>
        <v>0.60869565217391308</v>
      </c>
      <c r="P56" s="11">
        <v>0</v>
      </c>
      <c r="Q56" s="10">
        <v>0</v>
      </c>
      <c r="R56" s="11">
        <v>6</v>
      </c>
      <c r="S56" s="10">
        <v>14.285714285714301</v>
      </c>
      <c r="T56" s="11">
        <v>0</v>
      </c>
      <c r="U56" s="10">
        <v>0</v>
      </c>
      <c r="V56" s="48">
        <f t="shared" si="3"/>
        <v>0.2608695652173913</v>
      </c>
      <c r="W56" s="11">
        <v>0</v>
      </c>
      <c r="X56" s="10">
        <v>0</v>
      </c>
      <c r="Y56" s="11">
        <v>1</v>
      </c>
      <c r="Z56" s="10">
        <v>2.38095238095238</v>
      </c>
      <c r="AA56" s="48">
        <f t="shared" si="4"/>
        <v>4.3478260869565216E-2</v>
      </c>
      <c r="AB56" s="11">
        <v>0</v>
      </c>
      <c r="AC56" s="12">
        <v>0</v>
      </c>
    </row>
    <row r="57" spans="1:29" x14ac:dyDescent="0.25">
      <c r="A57" s="8" t="s">
        <v>87</v>
      </c>
      <c r="B57" s="8" t="s">
        <v>91</v>
      </c>
      <c r="C57" s="38">
        <f t="shared" si="6"/>
        <v>9</v>
      </c>
      <c r="D57" s="9">
        <v>2</v>
      </c>
      <c r="E57" s="10">
        <v>100</v>
      </c>
      <c r="F57" s="11">
        <v>0</v>
      </c>
      <c r="G57" s="10">
        <v>0</v>
      </c>
      <c r="H57" s="48">
        <f t="shared" si="5"/>
        <v>0.22222222222222221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48">
        <f t="shared" si="2"/>
        <v>0</v>
      </c>
      <c r="P57" s="11">
        <v>3</v>
      </c>
      <c r="Q57" s="10">
        <v>4.6153846153846203</v>
      </c>
      <c r="R57" s="11">
        <v>2</v>
      </c>
      <c r="S57" s="10">
        <v>3.0769230769230802</v>
      </c>
      <c r="T57" s="11">
        <v>1</v>
      </c>
      <c r="U57" s="10">
        <v>1.5384615384615401</v>
      </c>
      <c r="V57" s="48">
        <f t="shared" si="3"/>
        <v>0.66666666666666663</v>
      </c>
      <c r="W57" s="11">
        <v>0</v>
      </c>
      <c r="X57" s="10">
        <v>0</v>
      </c>
      <c r="Y57" s="11">
        <v>0</v>
      </c>
      <c r="Z57" s="10">
        <v>0</v>
      </c>
      <c r="AA57" s="48">
        <f t="shared" si="4"/>
        <v>0</v>
      </c>
      <c r="AB57" s="11">
        <v>1</v>
      </c>
      <c r="AC57" s="12">
        <v>1.5384615384615401</v>
      </c>
    </row>
    <row r="58" spans="1:29" x14ac:dyDescent="0.25">
      <c r="A58" s="8" t="s">
        <v>92</v>
      </c>
      <c r="B58" s="8" t="s">
        <v>92</v>
      </c>
      <c r="C58" s="38">
        <f t="shared" si="6"/>
        <v>9</v>
      </c>
      <c r="D58" s="9">
        <v>8</v>
      </c>
      <c r="E58" s="10">
        <v>80</v>
      </c>
      <c r="F58" s="11">
        <v>1</v>
      </c>
      <c r="G58" s="10">
        <v>10</v>
      </c>
      <c r="H58" s="48">
        <f t="shared" si="5"/>
        <v>1</v>
      </c>
      <c r="I58" s="11">
        <v>0</v>
      </c>
      <c r="J58" s="10">
        <v>0</v>
      </c>
      <c r="K58" s="11">
        <v>0</v>
      </c>
      <c r="L58" s="10">
        <v>0</v>
      </c>
      <c r="M58" s="11">
        <v>0</v>
      </c>
      <c r="N58" s="10">
        <v>0</v>
      </c>
      <c r="O58" s="48">
        <f t="shared" si="2"/>
        <v>0</v>
      </c>
      <c r="P58" s="11">
        <v>0</v>
      </c>
      <c r="Q58" s="10">
        <v>0</v>
      </c>
      <c r="R58" s="11">
        <v>0</v>
      </c>
      <c r="S58" s="10">
        <v>0</v>
      </c>
      <c r="T58" s="11">
        <v>0</v>
      </c>
      <c r="U58" s="10">
        <v>0.59523809523809501</v>
      </c>
      <c r="V58" s="48">
        <f t="shared" si="3"/>
        <v>0</v>
      </c>
      <c r="W58" s="11">
        <v>0</v>
      </c>
      <c r="X58" s="10">
        <v>0</v>
      </c>
      <c r="Y58" s="11">
        <v>0</v>
      </c>
      <c r="Z58" s="10">
        <v>0</v>
      </c>
      <c r="AA58" s="48">
        <f t="shared" si="4"/>
        <v>0</v>
      </c>
      <c r="AB58" s="11">
        <v>0</v>
      </c>
      <c r="AC58" s="12">
        <v>0</v>
      </c>
    </row>
    <row r="59" spans="1:29" x14ac:dyDescent="0.25">
      <c r="A59" s="8" t="s">
        <v>49</v>
      </c>
      <c r="B59" s="8" t="s">
        <v>54</v>
      </c>
      <c r="C59" s="38">
        <f t="shared" si="6"/>
        <v>73</v>
      </c>
      <c r="D59" s="9">
        <v>23</v>
      </c>
      <c r="E59" s="10">
        <v>28.395061728395099</v>
      </c>
      <c r="F59" s="11">
        <v>21</v>
      </c>
      <c r="G59" s="10">
        <v>25.925925925925899</v>
      </c>
      <c r="H59" s="48">
        <f t="shared" si="5"/>
        <v>0.60273972602739723</v>
      </c>
      <c r="I59" s="11">
        <v>8</v>
      </c>
      <c r="J59" s="10">
        <v>9.8765432098765409</v>
      </c>
      <c r="K59" s="11">
        <v>17</v>
      </c>
      <c r="L59" s="10">
        <v>20.987654320987701</v>
      </c>
      <c r="M59" s="11">
        <v>3</v>
      </c>
      <c r="N59" s="10">
        <v>3.7037037037037002</v>
      </c>
      <c r="O59" s="48">
        <f t="shared" si="2"/>
        <v>0.38356164383561642</v>
      </c>
      <c r="P59" s="11">
        <v>0</v>
      </c>
      <c r="Q59" s="10">
        <v>0</v>
      </c>
      <c r="R59" s="11">
        <v>0</v>
      </c>
      <c r="S59" s="10">
        <v>0</v>
      </c>
      <c r="T59" s="11">
        <v>0</v>
      </c>
      <c r="U59" s="10">
        <v>1.0909090909090899</v>
      </c>
      <c r="V59" s="48">
        <f t="shared" si="3"/>
        <v>0</v>
      </c>
      <c r="W59" s="11">
        <v>0</v>
      </c>
      <c r="X59" s="10">
        <v>0</v>
      </c>
      <c r="Y59" s="11">
        <v>0</v>
      </c>
      <c r="Z59" s="10">
        <v>0</v>
      </c>
      <c r="AA59" s="48">
        <f t="shared" si="4"/>
        <v>0</v>
      </c>
      <c r="AB59" s="11">
        <v>1</v>
      </c>
      <c r="AC59" s="12">
        <v>10</v>
      </c>
    </row>
    <row r="60" spans="1:29" x14ac:dyDescent="0.25">
      <c r="A60" s="8" t="s">
        <v>93</v>
      </c>
      <c r="B60" s="8" t="s">
        <v>93</v>
      </c>
      <c r="C60" s="38">
        <f t="shared" si="6"/>
        <v>156</v>
      </c>
      <c r="D60" s="9">
        <v>83</v>
      </c>
      <c r="E60" s="10">
        <v>49.700598802395199</v>
      </c>
      <c r="F60" s="11">
        <v>22</v>
      </c>
      <c r="G60" s="10">
        <v>13.1736526946108</v>
      </c>
      <c r="H60" s="48">
        <f t="shared" si="5"/>
        <v>0.67307692307692313</v>
      </c>
      <c r="I60" s="11">
        <v>16</v>
      </c>
      <c r="J60" s="10">
        <v>9.5808383233532908</v>
      </c>
      <c r="K60" s="11">
        <v>13</v>
      </c>
      <c r="L60" s="10">
        <v>7.7844311377245496</v>
      </c>
      <c r="M60" s="11">
        <v>13</v>
      </c>
      <c r="N60" s="10">
        <v>7.7844311377245496</v>
      </c>
      <c r="O60" s="48">
        <f t="shared" si="2"/>
        <v>0.26923076923076922</v>
      </c>
      <c r="P60" s="11">
        <v>2</v>
      </c>
      <c r="Q60" s="10">
        <v>2.4691358024691401</v>
      </c>
      <c r="R60" s="11">
        <v>1</v>
      </c>
      <c r="S60" s="10">
        <v>1.2345679012345701</v>
      </c>
      <c r="T60" s="11">
        <v>1</v>
      </c>
      <c r="U60" s="10">
        <v>0.59880239520958101</v>
      </c>
      <c r="V60" s="48">
        <f t="shared" si="3"/>
        <v>2.564102564102564E-2</v>
      </c>
      <c r="W60" s="11">
        <v>0</v>
      </c>
      <c r="X60" s="10">
        <v>0</v>
      </c>
      <c r="Y60" s="11">
        <v>2</v>
      </c>
      <c r="Z60" s="10">
        <v>2.4691358024691401</v>
      </c>
      <c r="AA60" s="48">
        <f t="shared" si="4"/>
        <v>1.282051282051282E-2</v>
      </c>
      <c r="AB60" s="11">
        <v>3</v>
      </c>
      <c r="AC60" s="12">
        <v>3.7037037037037002</v>
      </c>
    </row>
    <row r="61" spans="1:29" x14ac:dyDescent="0.25">
      <c r="A61" s="8" t="s">
        <v>94</v>
      </c>
      <c r="B61" s="8" t="s">
        <v>96</v>
      </c>
      <c r="C61" s="38">
        <f t="shared" si="6"/>
        <v>34</v>
      </c>
      <c r="D61" s="9">
        <v>11</v>
      </c>
      <c r="E61" s="10">
        <v>32.352941176470601</v>
      </c>
      <c r="F61" s="11">
        <v>6</v>
      </c>
      <c r="G61" s="10">
        <v>17.647058823529399</v>
      </c>
      <c r="H61" s="48">
        <f t="shared" si="5"/>
        <v>0.5</v>
      </c>
      <c r="I61" s="11">
        <v>2</v>
      </c>
      <c r="J61" s="10">
        <v>5.8823529411764701</v>
      </c>
      <c r="K61" s="11">
        <v>6</v>
      </c>
      <c r="L61" s="10">
        <v>17.647058823529399</v>
      </c>
      <c r="M61" s="11">
        <v>2</v>
      </c>
      <c r="N61" s="10">
        <v>5.8823529411764701</v>
      </c>
      <c r="O61" s="48">
        <f t="shared" si="2"/>
        <v>0.29411764705882354</v>
      </c>
      <c r="P61" s="11">
        <v>3</v>
      </c>
      <c r="Q61" s="10">
        <v>8.8235294117647101</v>
      </c>
      <c r="R61" s="11">
        <v>2</v>
      </c>
      <c r="S61" s="10">
        <v>5.8823529411764701</v>
      </c>
      <c r="T61" s="11">
        <v>0</v>
      </c>
      <c r="U61" s="10">
        <v>0</v>
      </c>
      <c r="V61" s="48">
        <f t="shared" si="3"/>
        <v>0.14705882352941177</v>
      </c>
      <c r="W61" s="11">
        <v>0</v>
      </c>
      <c r="X61" s="10">
        <v>0</v>
      </c>
      <c r="Y61" s="11">
        <v>1</v>
      </c>
      <c r="Z61" s="10">
        <v>2.9411764705882399</v>
      </c>
      <c r="AA61" s="48">
        <f t="shared" si="4"/>
        <v>2.9411764705882353E-2</v>
      </c>
      <c r="AB61" s="11">
        <v>1</v>
      </c>
      <c r="AC61" s="12">
        <v>2.9411764705882399</v>
      </c>
    </row>
    <row r="62" spans="1:29" x14ac:dyDescent="0.25">
      <c r="A62" s="8" t="s">
        <v>97</v>
      </c>
      <c r="B62" s="8" t="s">
        <v>97</v>
      </c>
      <c r="C62" s="38">
        <f t="shared" si="6"/>
        <v>60</v>
      </c>
      <c r="D62" s="9">
        <v>5</v>
      </c>
      <c r="E62" s="10">
        <v>8.3333333333333304</v>
      </c>
      <c r="F62" s="11">
        <v>10</v>
      </c>
      <c r="G62" s="10">
        <v>16.6666666666667</v>
      </c>
      <c r="H62" s="48">
        <f t="shared" si="5"/>
        <v>0.25</v>
      </c>
      <c r="I62" s="11">
        <v>4</v>
      </c>
      <c r="J62" s="10">
        <v>6.6666666666666696</v>
      </c>
      <c r="K62" s="11">
        <v>5</v>
      </c>
      <c r="L62" s="10">
        <v>8.3333333333333304</v>
      </c>
      <c r="M62" s="11">
        <v>6</v>
      </c>
      <c r="N62" s="10">
        <v>10</v>
      </c>
      <c r="O62" s="48">
        <f t="shared" si="2"/>
        <v>0.25</v>
      </c>
      <c r="P62" s="11">
        <v>5</v>
      </c>
      <c r="Q62" s="10">
        <v>8.3333333333333304</v>
      </c>
      <c r="R62" s="11">
        <v>9</v>
      </c>
      <c r="S62" s="10">
        <v>15</v>
      </c>
      <c r="T62" s="11">
        <v>3</v>
      </c>
      <c r="U62" s="10">
        <v>5</v>
      </c>
      <c r="V62" s="48">
        <f t="shared" si="3"/>
        <v>0.28333333333333333</v>
      </c>
      <c r="W62" s="11">
        <v>2</v>
      </c>
      <c r="X62" s="10">
        <v>3.3333333333333299</v>
      </c>
      <c r="Y62" s="11">
        <v>6</v>
      </c>
      <c r="Z62" s="10">
        <v>10</v>
      </c>
      <c r="AA62" s="48">
        <f t="shared" si="4"/>
        <v>0.13333333333333333</v>
      </c>
      <c r="AB62" s="11">
        <v>5</v>
      </c>
      <c r="AC62" s="12">
        <v>8.3333333333333304</v>
      </c>
    </row>
    <row r="63" spans="1:29" x14ac:dyDescent="0.25">
      <c r="A63" s="8" t="s">
        <v>49</v>
      </c>
      <c r="B63" s="8" t="s">
        <v>55</v>
      </c>
      <c r="C63" s="38">
        <f t="shared" si="6"/>
        <v>53.000000000000099</v>
      </c>
      <c r="D63" s="16">
        <v>2</v>
      </c>
      <c r="E63" s="10">
        <v>33.3333333333333</v>
      </c>
      <c r="F63" s="11">
        <v>1</v>
      </c>
      <c r="G63" s="10">
        <v>16.6666666666667</v>
      </c>
      <c r="H63" s="48">
        <f t="shared" si="5"/>
        <v>5.6603773584905558E-2</v>
      </c>
      <c r="I63" s="11">
        <v>16.6666666666667</v>
      </c>
      <c r="J63" s="10">
        <v>1</v>
      </c>
      <c r="K63" s="11">
        <v>16.6666666666667</v>
      </c>
      <c r="L63" s="10">
        <v>0</v>
      </c>
      <c r="M63" s="11">
        <v>0</v>
      </c>
      <c r="N63" s="10">
        <v>0</v>
      </c>
      <c r="O63" s="48">
        <f t="shared" si="2"/>
        <v>0.62893081761006298</v>
      </c>
      <c r="P63" s="11">
        <v>0</v>
      </c>
      <c r="Q63" s="10">
        <v>0</v>
      </c>
      <c r="R63" s="11">
        <v>0</v>
      </c>
      <c r="S63" s="10">
        <v>0</v>
      </c>
      <c r="T63" s="11">
        <v>0</v>
      </c>
      <c r="U63" s="10">
        <v>0</v>
      </c>
      <c r="V63" s="48">
        <f t="shared" si="3"/>
        <v>0</v>
      </c>
      <c r="W63" s="11">
        <v>0</v>
      </c>
      <c r="X63" s="10">
        <v>0</v>
      </c>
      <c r="Y63" s="11">
        <v>0</v>
      </c>
      <c r="Z63" s="10">
        <v>1</v>
      </c>
      <c r="AA63" s="48">
        <f t="shared" si="4"/>
        <v>0</v>
      </c>
      <c r="AB63" s="11">
        <v>16.6666666666667</v>
      </c>
      <c r="AC63" s="12">
        <v>3</v>
      </c>
    </row>
    <row r="64" spans="1:29" x14ac:dyDescent="0.25">
      <c r="A64" s="8" t="s">
        <v>98</v>
      </c>
      <c r="B64" s="8" t="s">
        <v>100</v>
      </c>
      <c r="C64" s="38">
        <f t="shared" si="6"/>
        <v>77.846153846153783</v>
      </c>
      <c r="D64" s="9">
        <v>19</v>
      </c>
      <c r="E64" s="10">
        <v>36.538461538461497</v>
      </c>
      <c r="F64" s="11">
        <v>5</v>
      </c>
      <c r="G64" s="10">
        <v>9.6153846153846203</v>
      </c>
      <c r="H64" s="48">
        <f t="shared" si="5"/>
        <v>0.30830039525691727</v>
      </c>
      <c r="I64" s="11">
        <v>5.7692307692307701</v>
      </c>
      <c r="J64" s="10">
        <v>10</v>
      </c>
      <c r="K64" s="11">
        <v>19.230769230769202</v>
      </c>
      <c r="L64" s="10">
        <v>6</v>
      </c>
      <c r="M64" s="11">
        <v>11.538461538461499</v>
      </c>
      <c r="N64" s="10">
        <v>3</v>
      </c>
      <c r="O64" s="48">
        <f t="shared" si="2"/>
        <v>0.46936758893280583</v>
      </c>
      <c r="P64" s="11">
        <v>5.7692307692307701</v>
      </c>
      <c r="Q64" s="10">
        <v>1</v>
      </c>
      <c r="R64" s="11">
        <v>1.92307692307692</v>
      </c>
      <c r="S64" s="10">
        <v>0</v>
      </c>
      <c r="T64" s="11">
        <v>0</v>
      </c>
      <c r="U64" s="10">
        <v>0</v>
      </c>
      <c r="V64" s="48">
        <f t="shared" si="3"/>
        <v>9.8814229249011912E-2</v>
      </c>
      <c r="W64" s="11">
        <v>0</v>
      </c>
      <c r="X64" s="10">
        <v>2</v>
      </c>
      <c r="Y64" s="11">
        <v>3.8461538461538498</v>
      </c>
      <c r="Z64" s="10">
        <v>3</v>
      </c>
      <c r="AA64" s="48">
        <f t="shared" si="4"/>
        <v>4.9407114624506018E-2</v>
      </c>
      <c r="AB64" s="11">
        <v>5.7692307692307701</v>
      </c>
      <c r="AC64" s="12">
        <v>3.1057692307692308</v>
      </c>
    </row>
    <row r="65" spans="1:29" x14ac:dyDescent="0.25">
      <c r="A65" s="8" t="s">
        <v>79</v>
      </c>
      <c r="B65" s="8" t="s">
        <v>85</v>
      </c>
      <c r="C65" s="38">
        <f t="shared" si="6"/>
        <v>94.469879518072247</v>
      </c>
      <c r="D65" s="9">
        <v>12</v>
      </c>
      <c r="E65" s="10">
        <v>14.4578313253012</v>
      </c>
      <c r="F65" s="11">
        <v>15</v>
      </c>
      <c r="G65" s="10">
        <v>18.0722891566265</v>
      </c>
      <c r="H65" s="48">
        <f t="shared" si="5"/>
        <v>0.285805381966586</v>
      </c>
      <c r="I65" s="11">
        <v>14.4578313253012</v>
      </c>
      <c r="J65" s="10">
        <v>13</v>
      </c>
      <c r="K65" s="11">
        <v>15.662650602409601</v>
      </c>
      <c r="L65" s="10">
        <v>7</v>
      </c>
      <c r="M65" s="11">
        <v>8.4337349397590398</v>
      </c>
      <c r="N65" s="10">
        <v>7</v>
      </c>
      <c r="O65" s="48">
        <f t="shared" si="2"/>
        <v>0.40811121030480785</v>
      </c>
      <c r="P65" s="11">
        <v>8.4337349397590398</v>
      </c>
      <c r="Q65" s="10">
        <v>4</v>
      </c>
      <c r="R65" s="11">
        <v>4.8192771084337398</v>
      </c>
      <c r="S65" s="10">
        <v>5</v>
      </c>
      <c r="T65" s="11">
        <v>6.0240963855421699</v>
      </c>
      <c r="U65" s="10">
        <v>2</v>
      </c>
      <c r="V65" s="48">
        <f t="shared" si="3"/>
        <v>0.2040556051524042</v>
      </c>
      <c r="W65" s="11">
        <v>2.4096385542168699</v>
      </c>
      <c r="X65" s="10">
        <v>2</v>
      </c>
      <c r="Y65" s="11">
        <v>2.4096385542168699</v>
      </c>
      <c r="Z65" s="10">
        <v>4</v>
      </c>
      <c r="AA65" s="48">
        <f t="shared" si="4"/>
        <v>5.1013901288101085E-2</v>
      </c>
      <c r="AB65" s="11">
        <v>4.8192771084337398</v>
      </c>
      <c r="AC65" s="12">
        <v>2.8698795180722891</v>
      </c>
    </row>
    <row r="66" spans="1:29" x14ac:dyDescent="0.25">
      <c r="A66" s="8" t="s">
        <v>101</v>
      </c>
      <c r="B66" s="8" t="s">
        <v>103</v>
      </c>
      <c r="C66" s="38">
        <f t="shared" si="6"/>
        <v>1</v>
      </c>
      <c r="D66" s="16">
        <v>1</v>
      </c>
      <c r="E66" s="10">
        <v>100</v>
      </c>
      <c r="F66" s="11">
        <v>0</v>
      </c>
      <c r="G66" s="10">
        <v>0</v>
      </c>
      <c r="H66" s="48">
        <f t="shared" si="5"/>
        <v>1</v>
      </c>
      <c r="I66" s="11">
        <v>0</v>
      </c>
      <c r="J66" s="10">
        <v>0</v>
      </c>
      <c r="K66" s="11">
        <v>0</v>
      </c>
      <c r="L66" s="10">
        <v>0</v>
      </c>
      <c r="M66" s="11">
        <v>0</v>
      </c>
      <c r="N66" s="10">
        <v>0</v>
      </c>
      <c r="O66" s="48">
        <f t="shared" si="2"/>
        <v>0</v>
      </c>
      <c r="P66" s="11">
        <v>0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48">
        <f t="shared" si="3"/>
        <v>0</v>
      </c>
      <c r="W66" s="11">
        <v>0</v>
      </c>
      <c r="X66" s="10">
        <v>0</v>
      </c>
      <c r="Y66" s="11">
        <v>0</v>
      </c>
      <c r="Z66" s="10">
        <v>0</v>
      </c>
      <c r="AA66" s="48">
        <f t="shared" si="4"/>
        <v>0</v>
      </c>
      <c r="AB66" s="11">
        <v>0</v>
      </c>
      <c r="AC66" s="12">
        <v>0</v>
      </c>
    </row>
    <row r="67" spans="1:29" x14ac:dyDescent="0.25">
      <c r="A67" s="8"/>
      <c r="B67" s="8" t="s">
        <v>107</v>
      </c>
      <c r="C67" s="38">
        <f t="shared" si="6"/>
        <v>21</v>
      </c>
      <c r="D67" s="16">
        <v>18</v>
      </c>
      <c r="E67" s="10">
        <v>85.714285714285694</v>
      </c>
      <c r="F67" s="11">
        <v>2</v>
      </c>
      <c r="G67" s="10">
        <v>9.5238095238095202</v>
      </c>
      <c r="H67" s="48">
        <f t="shared" si="5"/>
        <v>0.95238095238095233</v>
      </c>
      <c r="I67" s="11">
        <v>0</v>
      </c>
      <c r="J67" s="10">
        <v>0</v>
      </c>
      <c r="K67" s="11">
        <v>1</v>
      </c>
      <c r="L67" s="10">
        <v>4.7619047619047601</v>
      </c>
      <c r="M67" s="11">
        <v>0</v>
      </c>
      <c r="N67" s="10">
        <v>0</v>
      </c>
      <c r="O67" s="48">
        <f t="shared" si="2"/>
        <v>4.7619047619047616E-2</v>
      </c>
      <c r="P67" s="11">
        <v>0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48">
        <f t="shared" si="3"/>
        <v>0</v>
      </c>
      <c r="W67" s="11">
        <v>0</v>
      </c>
      <c r="X67" s="10">
        <v>0</v>
      </c>
      <c r="Y67" s="11">
        <v>0</v>
      </c>
      <c r="Z67" s="10">
        <v>0</v>
      </c>
      <c r="AA67" s="48">
        <f t="shared" si="4"/>
        <v>0</v>
      </c>
      <c r="AB67" s="11">
        <v>0</v>
      </c>
      <c r="AC67" s="12">
        <v>0</v>
      </c>
    </row>
    <row r="68" spans="1:29" x14ac:dyDescent="0.25">
      <c r="A68" s="8" t="s">
        <v>108</v>
      </c>
      <c r="B68" s="8" t="s">
        <v>108</v>
      </c>
      <c r="C68" s="38">
        <f t="shared" si="6"/>
        <v>43</v>
      </c>
      <c r="D68" s="11">
        <v>8</v>
      </c>
      <c r="E68" s="20">
        <v>18.604651162790699</v>
      </c>
      <c r="F68" s="11">
        <v>9</v>
      </c>
      <c r="G68" s="20">
        <v>20.930232558139501</v>
      </c>
      <c r="H68" s="48">
        <f t="shared" si="5"/>
        <v>0.39534883720930231</v>
      </c>
      <c r="I68" s="11">
        <v>7</v>
      </c>
      <c r="J68" s="20">
        <v>16.2790697674419</v>
      </c>
      <c r="K68" s="11">
        <v>12</v>
      </c>
      <c r="L68" s="20">
        <v>27.906976744186</v>
      </c>
      <c r="M68" s="11">
        <v>3</v>
      </c>
      <c r="N68" s="20">
        <v>6.9767441860465098</v>
      </c>
      <c r="O68" s="48">
        <f t="shared" si="2"/>
        <v>0.51162790697674421</v>
      </c>
      <c r="P68" s="11">
        <v>1</v>
      </c>
      <c r="Q68" s="20">
        <v>2.32558139534884</v>
      </c>
      <c r="R68" s="11">
        <v>1</v>
      </c>
      <c r="S68" s="20">
        <v>2.32558139534884</v>
      </c>
      <c r="T68" s="11">
        <v>1</v>
      </c>
      <c r="U68" s="20">
        <v>2.32558139534884</v>
      </c>
      <c r="V68" s="48">
        <f t="shared" si="3"/>
        <v>6.9767441860465115E-2</v>
      </c>
      <c r="W68" s="11">
        <v>0</v>
      </c>
      <c r="X68" s="20">
        <v>0</v>
      </c>
      <c r="Y68" s="11">
        <v>0</v>
      </c>
      <c r="Z68" s="20">
        <v>0</v>
      </c>
      <c r="AA68" s="48">
        <f t="shared" si="4"/>
        <v>0</v>
      </c>
      <c r="AB68" s="11">
        <v>1</v>
      </c>
      <c r="AC68" s="21">
        <v>2.32558139534884</v>
      </c>
    </row>
    <row r="69" spans="1:29" ht="15.75" thickBot="1" x14ac:dyDescent="0.3">
      <c r="A69" s="22" t="s">
        <v>109</v>
      </c>
      <c r="B69" s="22"/>
      <c r="C69" s="23">
        <f>SUM(C8:C68)</f>
        <v>3480.3160333642259</v>
      </c>
      <c r="D69" s="23">
        <f>SUM(D8:D68)</f>
        <v>1393</v>
      </c>
      <c r="E69" s="24">
        <f>(D69/C69)</f>
        <v>0.4002510078527165</v>
      </c>
      <c r="F69" s="23">
        <f>SUM(F8:F68)</f>
        <v>621</v>
      </c>
      <c r="G69" s="24">
        <f>(F69/C69)</f>
        <v>0.17843207169887793</v>
      </c>
      <c r="H69" s="24">
        <f>(E69+G69)</f>
        <v>0.57868307955159448</v>
      </c>
      <c r="I69" s="23">
        <f>SUM(I8:I68)</f>
        <v>327.89372876119864</v>
      </c>
      <c r="J69" s="24">
        <f>(I69/C69)</f>
        <v>9.4213779903269942E-2</v>
      </c>
      <c r="K69" s="23">
        <f>SUM(K8:K68)</f>
        <v>388.56008649984551</v>
      </c>
      <c r="L69" s="24">
        <f>(K69/C69)</f>
        <v>0.11164505831507672</v>
      </c>
      <c r="M69" s="23">
        <f>SUM(M8:M68)</f>
        <v>216.97219647822052</v>
      </c>
      <c r="N69" s="24">
        <f>(M69/C69)</f>
        <v>6.2342670722487725E-2</v>
      </c>
      <c r="O69" s="24">
        <f>(J69+L69+N69)</f>
        <v>0.26820150894083439</v>
      </c>
      <c r="P69" s="23">
        <f>SUM(P8:P68)</f>
        <v>115.20296570898981</v>
      </c>
      <c r="Q69" s="24">
        <f>(P69/C69)</f>
        <v>3.3101294424009414E-2</v>
      </c>
      <c r="R69" s="23">
        <f>SUM(R8:R68)</f>
        <v>107.74235403151066</v>
      </c>
      <c r="S69" s="24">
        <f>(R69/C69)</f>
        <v>3.0957635168367793E-2</v>
      </c>
      <c r="T69" s="23">
        <f>SUM(T8:T68)</f>
        <v>61.024096385542173</v>
      </c>
      <c r="U69" s="24">
        <f>(T69/C69)</f>
        <v>1.7534067538847502E-2</v>
      </c>
      <c r="V69" s="24">
        <f>(Q69+S69+U69)</f>
        <v>8.1592997131224698E-2</v>
      </c>
      <c r="W69" s="23">
        <f>SUM(W8:W68)</f>
        <v>24.409638554216869</v>
      </c>
      <c r="X69" s="24">
        <f>(W69/C69)</f>
        <v>7.0136270155390012E-3</v>
      </c>
      <c r="Y69" s="23">
        <f>SUM(Y8:Y68)</f>
        <v>40.255792400370716</v>
      </c>
      <c r="Z69" s="24">
        <f>(Y69/C69)</f>
        <v>1.1566706015906753E-2</v>
      </c>
      <c r="AA69" s="24">
        <f>(X69+Z69)</f>
        <v>1.8580333031445753E-2</v>
      </c>
      <c r="AB69" s="23">
        <f>SUM(AB8:AB68)</f>
        <v>186.2551745443312</v>
      </c>
      <c r="AC69" s="24">
        <f>(AB69/C69)</f>
        <v>5.3516741801257858E-2</v>
      </c>
    </row>
    <row r="70" spans="1:29" ht="15.75" thickTop="1" x14ac:dyDescent="0.25"/>
    <row r="73" spans="1:29" x14ac:dyDescent="0.25">
      <c r="A73" s="37" t="s">
        <v>123</v>
      </c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9"/>
  <sheetViews>
    <sheetView topLeftCell="A2" workbookViewId="0">
      <selection activeCell="H27" sqref="H27"/>
    </sheetView>
  </sheetViews>
  <sheetFormatPr defaultRowHeight="15" x14ac:dyDescent="0.25"/>
  <cols>
    <col min="9" max="9" width="10" bestFit="1" customWidth="1"/>
    <col min="10" max="10" width="9.28515625" bestFit="1" customWidth="1"/>
    <col min="11" max="11" width="10" bestFit="1" customWidth="1"/>
    <col min="12" max="14" width="9.28515625" bestFit="1" customWidth="1"/>
  </cols>
  <sheetData>
    <row r="1" spans="1:28" ht="25.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8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ht="18" x14ac:dyDescent="0.25">
      <c r="A3" s="1"/>
      <c r="B3" s="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"/>
      <c r="Z3" s="2"/>
      <c r="AA3" s="2"/>
      <c r="AB3" s="2"/>
    </row>
    <row r="4" spans="1:28" x14ac:dyDescent="0.25">
      <c r="A4" s="57" t="s">
        <v>125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x14ac:dyDescent="0.25">
      <c r="A7" s="25" t="s">
        <v>110</v>
      </c>
      <c r="B7" s="25" t="s">
        <v>3</v>
      </c>
      <c r="C7" s="26" t="s">
        <v>114</v>
      </c>
      <c r="D7" s="26" t="s">
        <v>5</v>
      </c>
      <c r="E7" s="26" t="s">
        <v>6</v>
      </c>
      <c r="F7" s="26" t="s">
        <v>7</v>
      </c>
      <c r="G7" s="26" t="s">
        <v>8</v>
      </c>
      <c r="H7" s="27" t="s">
        <v>9</v>
      </c>
      <c r="I7" s="26" t="s">
        <v>10</v>
      </c>
      <c r="J7" s="26" t="s">
        <v>11</v>
      </c>
      <c r="K7" s="26" t="s">
        <v>12</v>
      </c>
      <c r="L7" s="26" t="s">
        <v>13</v>
      </c>
      <c r="M7" s="26" t="s">
        <v>14</v>
      </c>
      <c r="N7" s="26" t="s">
        <v>15</v>
      </c>
      <c r="O7" s="27" t="s">
        <v>115</v>
      </c>
      <c r="P7" s="26" t="s">
        <v>17</v>
      </c>
      <c r="Q7" s="26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7" t="s">
        <v>23</v>
      </c>
      <c r="W7" s="26" t="s">
        <v>26</v>
      </c>
      <c r="X7" s="26" t="s">
        <v>27</v>
      </c>
      <c r="Y7" s="27" t="s">
        <v>28</v>
      </c>
      <c r="Z7" s="26" t="s">
        <v>29</v>
      </c>
      <c r="AA7" s="27" t="s">
        <v>30</v>
      </c>
      <c r="AB7" s="26" t="s">
        <v>31</v>
      </c>
    </row>
    <row r="8" spans="1:28" x14ac:dyDescent="0.25">
      <c r="A8" s="28" t="s">
        <v>113</v>
      </c>
      <c r="B8" s="28" t="s">
        <v>116</v>
      </c>
      <c r="C8" s="40">
        <f>SUM(D8+F8+I8+K8+M8+P8+R8+T8+W8+Z8)</f>
        <v>56</v>
      </c>
      <c r="D8" s="29">
        <v>40</v>
      </c>
      <c r="E8" s="30">
        <v>71.428571428571402</v>
      </c>
      <c r="F8" s="40">
        <v>10</v>
      </c>
      <c r="G8" s="30">
        <v>17.8571428571429</v>
      </c>
      <c r="H8" s="48">
        <f>((D8+F8)/C8)</f>
        <v>0.8928571428571429</v>
      </c>
      <c r="I8" s="40">
        <v>2</v>
      </c>
      <c r="J8" s="32">
        <v>3.5714285714285698</v>
      </c>
      <c r="K8" s="40">
        <v>1</v>
      </c>
      <c r="L8" s="32">
        <v>1.78571428571429</v>
      </c>
      <c r="M8" s="40">
        <v>1</v>
      </c>
      <c r="N8" s="32">
        <v>1.78571428571429</v>
      </c>
      <c r="O8" s="48">
        <f>((I8+K8+M8)/C8)</f>
        <v>7.1428571428571425E-2</v>
      </c>
      <c r="P8" s="40">
        <v>0</v>
      </c>
      <c r="Q8" s="39">
        <v>0</v>
      </c>
      <c r="R8" s="40">
        <v>1</v>
      </c>
      <c r="S8" s="39">
        <v>1.78571428571429</v>
      </c>
      <c r="T8" s="29"/>
      <c r="U8" s="30"/>
      <c r="V8" s="48">
        <f>((P8+R8+T8)/C8)</f>
        <v>1.7857142857142856E-2</v>
      </c>
      <c r="W8" s="29">
        <v>0</v>
      </c>
      <c r="X8" s="30">
        <v>0</v>
      </c>
      <c r="Y8" s="48">
        <v>0</v>
      </c>
      <c r="Z8" s="29">
        <v>1</v>
      </c>
      <c r="AA8" s="31">
        <v>1.78571428571429</v>
      </c>
      <c r="AB8" s="29"/>
    </row>
    <row r="9" spans="1:28" x14ac:dyDescent="0.25">
      <c r="A9" s="28" t="s">
        <v>113</v>
      </c>
      <c r="B9" s="28" t="s">
        <v>117</v>
      </c>
      <c r="C9" s="40">
        <f t="shared" ref="C9:C18" si="0">SUM(D9+F9+I9+K9+M9+P9+R9+T9+W9+Z9)</f>
        <v>28</v>
      </c>
      <c r="D9" s="29">
        <v>22</v>
      </c>
      <c r="E9" s="30">
        <v>78.569999999999993</v>
      </c>
      <c r="F9" s="40">
        <v>5</v>
      </c>
      <c r="G9" s="30">
        <v>17.86</v>
      </c>
      <c r="H9" s="48">
        <f t="shared" ref="H9:H17" si="1">((D9+F9)/C9)</f>
        <v>0.9642857142857143</v>
      </c>
      <c r="I9" s="40">
        <v>1</v>
      </c>
      <c r="J9" s="32">
        <v>3.5714285714285698</v>
      </c>
      <c r="K9" s="40">
        <v>0</v>
      </c>
      <c r="L9" s="32">
        <v>0</v>
      </c>
      <c r="M9" s="40">
        <v>0</v>
      </c>
      <c r="N9" s="32">
        <v>0</v>
      </c>
      <c r="O9" s="48">
        <f t="shared" ref="O9:O17" si="2">((I9+K9+M9)/C9)</f>
        <v>3.5714285714285712E-2</v>
      </c>
      <c r="P9" s="40">
        <v>0</v>
      </c>
      <c r="Q9" s="39">
        <v>0</v>
      </c>
      <c r="R9" s="40">
        <v>0</v>
      </c>
      <c r="S9" s="39">
        <v>0</v>
      </c>
      <c r="T9" s="29"/>
      <c r="U9" s="30"/>
      <c r="V9" s="48">
        <f t="shared" ref="V9:V17" si="3">((P9+R9+T9)/C9)</f>
        <v>0</v>
      </c>
      <c r="W9" s="29"/>
      <c r="X9" s="30"/>
      <c r="Y9" s="48">
        <v>0</v>
      </c>
      <c r="Z9" s="29">
        <v>0</v>
      </c>
      <c r="AA9" s="31">
        <v>0</v>
      </c>
      <c r="AB9" s="29"/>
    </row>
    <row r="10" spans="1:28" x14ac:dyDescent="0.25">
      <c r="A10" s="28" t="s">
        <v>113</v>
      </c>
      <c r="B10" s="28" t="s">
        <v>118</v>
      </c>
      <c r="C10" s="40">
        <f t="shared" si="0"/>
        <v>1</v>
      </c>
      <c r="D10" s="29">
        <v>1</v>
      </c>
      <c r="E10" s="32">
        <v>100</v>
      </c>
      <c r="F10" s="40">
        <v>0</v>
      </c>
      <c r="G10" s="32">
        <v>0</v>
      </c>
      <c r="H10" s="48">
        <f t="shared" si="1"/>
        <v>1</v>
      </c>
      <c r="I10" s="40">
        <v>0</v>
      </c>
      <c r="J10" s="32">
        <v>0</v>
      </c>
      <c r="K10" s="40">
        <v>0</v>
      </c>
      <c r="L10" s="32">
        <v>0</v>
      </c>
      <c r="M10" s="40">
        <v>0</v>
      </c>
      <c r="N10" s="32">
        <v>0</v>
      </c>
      <c r="O10" s="48">
        <f t="shared" si="2"/>
        <v>0</v>
      </c>
      <c r="P10" s="40">
        <v>0</v>
      </c>
      <c r="Q10" s="39">
        <v>0</v>
      </c>
      <c r="R10" s="40">
        <v>0</v>
      </c>
      <c r="S10" s="39">
        <v>0</v>
      </c>
      <c r="T10" s="29"/>
      <c r="U10" s="30"/>
      <c r="V10" s="48">
        <f t="shared" si="3"/>
        <v>0</v>
      </c>
      <c r="W10" s="29"/>
      <c r="X10" s="30"/>
      <c r="Y10" s="48">
        <v>0</v>
      </c>
      <c r="Z10" s="29">
        <v>0</v>
      </c>
      <c r="AA10" s="31">
        <v>0</v>
      </c>
      <c r="AB10" s="29"/>
    </row>
    <row r="11" spans="1:28" x14ac:dyDescent="0.25">
      <c r="A11" s="28" t="s">
        <v>113</v>
      </c>
      <c r="B11" s="28" t="s">
        <v>68</v>
      </c>
      <c r="C11" s="40">
        <f t="shared" si="0"/>
        <v>41</v>
      </c>
      <c r="D11" s="29">
        <v>34</v>
      </c>
      <c r="E11" s="30">
        <v>82.926829268292707</v>
      </c>
      <c r="F11" s="40">
        <v>6</v>
      </c>
      <c r="G11" s="30">
        <v>14.634146341463399</v>
      </c>
      <c r="H11" s="48">
        <f t="shared" si="1"/>
        <v>0.97560975609756095</v>
      </c>
      <c r="I11" s="40">
        <v>1</v>
      </c>
      <c r="J11" s="32">
        <v>2.4390243902439002</v>
      </c>
      <c r="K11" s="40">
        <v>0</v>
      </c>
      <c r="L11" s="32">
        <v>0</v>
      </c>
      <c r="M11" s="40">
        <v>0</v>
      </c>
      <c r="N11" s="32">
        <v>0</v>
      </c>
      <c r="O11" s="48">
        <f t="shared" si="2"/>
        <v>2.4390243902439025E-2</v>
      </c>
      <c r="P11" s="40">
        <v>0</v>
      </c>
      <c r="Q11" s="39">
        <v>0</v>
      </c>
      <c r="R11" s="40">
        <v>0</v>
      </c>
      <c r="S11" s="39">
        <v>0</v>
      </c>
      <c r="T11" s="29"/>
      <c r="U11" s="30"/>
      <c r="V11" s="48">
        <f t="shared" si="3"/>
        <v>0</v>
      </c>
      <c r="W11" s="29">
        <v>0</v>
      </c>
      <c r="X11" s="30">
        <v>0</v>
      </c>
      <c r="Y11" s="48">
        <v>0</v>
      </c>
      <c r="Z11" s="29">
        <v>0</v>
      </c>
      <c r="AA11" s="31">
        <v>0</v>
      </c>
      <c r="AB11" s="29"/>
    </row>
    <row r="12" spans="1:28" x14ac:dyDescent="0.25">
      <c r="A12" s="28" t="s">
        <v>113</v>
      </c>
      <c r="B12" s="28" t="s">
        <v>58</v>
      </c>
      <c r="C12" s="40">
        <f t="shared" si="0"/>
        <v>33</v>
      </c>
      <c r="D12" s="29">
        <v>21</v>
      </c>
      <c r="E12" s="30">
        <v>63.636363636363598</v>
      </c>
      <c r="F12" s="40">
        <v>5</v>
      </c>
      <c r="G12" s="30">
        <v>15.1515151515152</v>
      </c>
      <c r="H12" s="48">
        <f t="shared" si="1"/>
        <v>0.78787878787878785</v>
      </c>
      <c r="I12" s="40">
        <v>1</v>
      </c>
      <c r="J12" s="32">
        <v>3.0303030303030298</v>
      </c>
      <c r="K12" s="40">
        <v>1</v>
      </c>
      <c r="L12" s="32">
        <v>3.0303030303030298</v>
      </c>
      <c r="M12" s="40">
        <v>3</v>
      </c>
      <c r="N12" s="32">
        <v>9.0909090909090899</v>
      </c>
      <c r="O12" s="48">
        <f t="shared" si="2"/>
        <v>0.15151515151515152</v>
      </c>
      <c r="P12" s="40">
        <v>0</v>
      </c>
      <c r="Q12" s="39">
        <v>0</v>
      </c>
      <c r="R12" s="40">
        <v>0</v>
      </c>
      <c r="S12" s="39">
        <v>0</v>
      </c>
      <c r="T12" s="29"/>
      <c r="U12" s="30"/>
      <c r="V12" s="48">
        <f t="shared" si="3"/>
        <v>0</v>
      </c>
      <c r="W12" s="29">
        <v>1</v>
      </c>
      <c r="X12" s="30">
        <v>3.0303030303030298</v>
      </c>
      <c r="Y12" s="48">
        <v>0</v>
      </c>
      <c r="Z12" s="29">
        <v>1</v>
      </c>
      <c r="AA12" s="31">
        <v>3.0303030303030298</v>
      </c>
      <c r="AB12" s="29"/>
    </row>
    <row r="13" spans="1:28" x14ac:dyDescent="0.25">
      <c r="A13" s="28" t="s">
        <v>113</v>
      </c>
      <c r="B13" s="28" t="s">
        <v>119</v>
      </c>
      <c r="C13" s="40">
        <f t="shared" si="0"/>
        <v>22</v>
      </c>
      <c r="D13" s="40">
        <v>16</v>
      </c>
      <c r="E13" s="39">
        <v>72.727272727272705</v>
      </c>
      <c r="F13" s="40">
        <v>5</v>
      </c>
      <c r="G13" s="39">
        <v>22.727272727272702</v>
      </c>
      <c r="H13" s="48">
        <f t="shared" si="1"/>
        <v>0.95454545454545459</v>
      </c>
      <c r="I13" s="40">
        <v>0</v>
      </c>
      <c r="J13" s="32">
        <v>0</v>
      </c>
      <c r="K13" s="40">
        <v>1</v>
      </c>
      <c r="L13" s="32">
        <v>4.5454545454545503</v>
      </c>
      <c r="M13" s="40">
        <v>0</v>
      </c>
      <c r="N13" s="32">
        <v>0</v>
      </c>
      <c r="O13" s="48">
        <f t="shared" si="2"/>
        <v>4.5454545454545456E-2</v>
      </c>
      <c r="P13" s="40">
        <v>0</v>
      </c>
      <c r="Q13" s="30">
        <v>0</v>
      </c>
      <c r="R13" s="40">
        <v>0</v>
      </c>
      <c r="S13" s="30">
        <v>0</v>
      </c>
      <c r="T13" s="29"/>
      <c r="U13" s="30"/>
      <c r="V13" s="48">
        <f t="shared" si="3"/>
        <v>0</v>
      </c>
      <c r="W13" s="29">
        <v>0</v>
      </c>
      <c r="X13" s="30">
        <v>0</v>
      </c>
      <c r="Y13" s="48">
        <v>0</v>
      </c>
      <c r="Z13" s="29">
        <v>0</v>
      </c>
      <c r="AA13" s="31">
        <v>0</v>
      </c>
      <c r="AB13" s="29"/>
    </row>
    <row r="14" spans="1:28" x14ac:dyDescent="0.25">
      <c r="A14" s="28" t="s">
        <v>112</v>
      </c>
      <c r="B14" s="43" t="s">
        <v>120</v>
      </c>
      <c r="C14" s="40">
        <f t="shared" si="0"/>
        <v>134</v>
      </c>
      <c r="D14" s="44">
        <v>61</v>
      </c>
      <c r="E14" s="45">
        <v>45.522388059701498</v>
      </c>
      <c r="F14" s="47">
        <v>28</v>
      </c>
      <c r="G14" s="45">
        <v>20.8955223880597</v>
      </c>
      <c r="H14" s="48">
        <f t="shared" si="1"/>
        <v>0.66417910447761197</v>
      </c>
      <c r="I14" s="46">
        <v>20</v>
      </c>
      <c r="J14" s="45">
        <v>14.9253731343284</v>
      </c>
      <c r="K14" s="46">
        <v>17</v>
      </c>
      <c r="L14" s="45">
        <v>12.686567164179101</v>
      </c>
      <c r="M14" s="46">
        <v>5</v>
      </c>
      <c r="N14" s="45">
        <v>3.7313432835820901</v>
      </c>
      <c r="O14" s="48">
        <f t="shared" si="2"/>
        <v>0.31343283582089554</v>
      </c>
      <c r="P14" s="46">
        <v>0</v>
      </c>
      <c r="Q14" s="45">
        <v>0</v>
      </c>
      <c r="R14" s="46">
        <v>2</v>
      </c>
      <c r="S14" s="45">
        <v>1.4925373134328399</v>
      </c>
      <c r="T14" s="33"/>
      <c r="U14" s="30"/>
      <c r="V14" s="48">
        <f t="shared" si="3"/>
        <v>1.4925373134328358E-2</v>
      </c>
      <c r="W14" s="33"/>
      <c r="X14" s="30"/>
      <c r="Y14" s="48">
        <v>0</v>
      </c>
      <c r="Z14" s="46">
        <v>1</v>
      </c>
      <c r="AA14" s="31">
        <v>0.75</v>
      </c>
      <c r="AB14" s="33"/>
    </row>
    <row r="15" spans="1:28" x14ac:dyDescent="0.25">
      <c r="A15" s="28" t="s">
        <v>112</v>
      </c>
      <c r="B15" s="28" t="s">
        <v>121</v>
      </c>
      <c r="C15" s="40">
        <f t="shared" si="0"/>
        <v>41</v>
      </c>
      <c r="D15" s="40">
        <v>20</v>
      </c>
      <c r="E15" s="32">
        <v>48.780487804878</v>
      </c>
      <c r="F15" s="40">
        <v>10</v>
      </c>
      <c r="G15" s="32">
        <v>24.390243902439</v>
      </c>
      <c r="H15" s="48">
        <f t="shared" si="1"/>
        <v>0.73170731707317072</v>
      </c>
      <c r="I15" s="40">
        <v>7</v>
      </c>
      <c r="J15" s="32">
        <v>17.0731707317073</v>
      </c>
      <c r="K15" s="40">
        <v>3</v>
      </c>
      <c r="L15" s="32">
        <v>7.3170731707317103</v>
      </c>
      <c r="M15" s="40">
        <v>0</v>
      </c>
      <c r="N15" s="32">
        <v>0</v>
      </c>
      <c r="O15" s="48">
        <f t="shared" si="2"/>
        <v>0.24390243902439024</v>
      </c>
      <c r="P15" s="40">
        <v>0</v>
      </c>
      <c r="Q15" s="32">
        <v>0</v>
      </c>
      <c r="R15" s="40">
        <v>0</v>
      </c>
      <c r="S15" s="32">
        <v>0</v>
      </c>
      <c r="T15" s="29"/>
      <c r="U15" s="30"/>
      <c r="V15" s="48">
        <f t="shared" si="3"/>
        <v>0</v>
      </c>
      <c r="W15" s="29"/>
      <c r="X15" s="30"/>
      <c r="Y15" s="48">
        <v>0</v>
      </c>
      <c r="Z15" s="29">
        <v>1</v>
      </c>
      <c r="AA15" s="31">
        <v>2.4390243902439002</v>
      </c>
      <c r="AB15" s="29"/>
    </row>
    <row r="16" spans="1:28" x14ac:dyDescent="0.25">
      <c r="A16" s="28" t="s">
        <v>111</v>
      </c>
      <c r="B16" s="28" t="s">
        <v>92</v>
      </c>
      <c r="C16" s="40">
        <f t="shared" si="0"/>
        <v>29</v>
      </c>
      <c r="D16" s="40">
        <v>15</v>
      </c>
      <c r="E16" s="32">
        <v>51.724137931034498</v>
      </c>
      <c r="F16" s="40">
        <v>9</v>
      </c>
      <c r="G16" s="32">
        <v>31.034482758620701</v>
      </c>
      <c r="H16" s="48">
        <f t="shared" si="1"/>
        <v>0.82758620689655171</v>
      </c>
      <c r="I16" s="40">
        <v>2</v>
      </c>
      <c r="J16" s="32">
        <v>6.8965517241379297</v>
      </c>
      <c r="K16" s="40">
        <v>2</v>
      </c>
      <c r="L16" s="32">
        <v>6.8965517241379297</v>
      </c>
      <c r="M16" s="40">
        <v>0</v>
      </c>
      <c r="N16" s="32">
        <v>0</v>
      </c>
      <c r="O16" s="48">
        <f t="shared" si="2"/>
        <v>0.13793103448275862</v>
      </c>
      <c r="P16" s="40">
        <v>0</v>
      </c>
      <c r="Q16" s="32">
        <v>0</v>
      </c>
      <c r="R16" s="40">
        <v>1</v>
      </c>
      <c r="S16" s="32">
        <v>3.4482758620689702</v>
      </c>
      <c r="T16" s="29"/>
      <c r="U16" s="30"/>
      <c r="V16" s="48">
        <f t="shared" si="3"/>
        <v>3.4482758620689655E-2</v>
      </c>
      <c r="W16" s="29"/>
      <c r="X16" s="30"/>
      <c r="Y16" s="48">
        <v>0</v>
      </c>
      <c r="Z16" s="29">
        <v>0</v>
      </c>
      <c r="AA16" s="31">
        <v>0</v>
      </c>
      <c r="AB16" s="29"/>
    </row>
    <row r="17" spans="1:28" x14ac:dyDescent="0.25">
      <c r="A17" s="28" t="s">
        <v>113</v>
      </c>
      <c r="B17" s="28" t="s">
        <v>122</v>
      </c>
      <c r="C17" s="40">
        <f t="shared" si="0"/>
        <v>6</v>
      </c>
      <c r="D17" s="40">
        <v>4</v>
      </c>
      <c r="E17" s="32">
        <v>80</v>
      </c>
      <c r="F17" s="40">
        <v>0</v>
      </c>
      <c r="G17" s="32">
        <v>0</v>
      </c>
      <c r="H17" s="48">
        <f t="shared" si="1"/>
        <v>0.66666666666666663</v>
      </c>
      <c r="I17" s="40">
        <v>1</v>
      </c>
      <c r="J17" s="32">
        <v>9.0909090909090899</v>
      </c>
      <c r="K17" s="40">
        <v>0</v>
      </c>
      <c r="L17" s="32">
        <v>0</v>
      </c>
      <c r="M17" s="40">
        <v>1</v>
      </c>
      <c r="N17" s="32">
        <v>9.0909090909090899</v>
      </c>
      <c r="O17" s="48">
        <f t="shared" si="2"/>
        <v>0.33333333333333331</v>
      </c>
      <c r="P17" s="40">
        <v>0</v>
      </c>
      <c r="Q17" s="32">
        <v>0</v>
      </c>
      <c r="R17" s="40">
        <v>0</v>
      </c>
      <c r="S17" s="32">
        <v>0</v>
      </c>
      <c r="T17" s="29"/>
      <c r="U17" s="30"/>
      <c r="V17" s="48">
        <f t="shared" si="3"/>
        <v>0</v>
      </c>
      <c r="W17" s="29">
        <v>0</v>
      </c>
      <c r="X17" s="30">
        <v>0</v>
      </c>
      <c r="Y17" s="48">
        <v>0</v>
      </c>
      <c r="Z17" s="29">
        <v>0</v>
      </c>
      <c r="AA17" s="31">
        <v>0</v>
      </c>
      <c r="AB17" s="29"/>
    </row>
    <row r="18" spans="1:28" ht="15.75" thickBot="1" x14ac:dyDescent="0.3">
      <c r="A18" s="34" t="s">
        <v>109</v>
      </c>
      <c r="B18" s="34"/>
      <c r="C18" s="42">
        <f t="shared" si="0"/>
        <v>391</v>
      </c>
      <c r="D18" s="41">
        <f>SUM(D8:D17)</f>
        <v>234</v>
      </c>
      <c r="E18" s="36">
        <f>(D18/C18)</f>
        <v>0.59846547314578002</v>
      </c>
      <c r="F18" s="41">
        <f>SUM(F8:F17)</f>
        <v>78</v>
      </c>
      <c r="G18" s="36">
        <f>(F18/C18)</f>
        <v>0.19948849104859334</v>
      </c>
      <c r="H18" s="36">
        <f>(E18+G18)</f>
        <v>0.79795396419437337</v>
      </c>
      <c r="I18" s="41">
        <f>SUM(I8:I17)</f>
        <v>35</v>
      </c>
      <c r="J18" s="36">
        <f>(I18/C18)</f>
        <v>8.9514066496163683E-2</v>
      </c>
      <c r="K18" s="41">
        <f>SUM(K8:K17)</f>
        <v>25</v>
      </c>
      <c r="L18" s="36">
        <f>(K18/C18)</f>
        <v>6.3938618925831206E-2</v>
      </c>
      <c r="M18" s="41">
        <f>SUM(M8:M17)</f>
        <v>10</v>
      </c>
      <c r="N18" s="36">
        <f>(M18/C18)</f>
        <v>2.557544757033248E-2</v>
      </c>
      <c r="O18" s="36">
        <f>(J18+L18+N18)</f>
        <v>0.17902813299232737</v>
      </c>
      <c r="P18" s="41">
        <f>SUM(P8:P17)</f>
        <v>0</v>
      </c>
      <c r="Q18" s="35">
        <f>(P18/C18)</f>
        <v>0</v>
      </c>
      <c r="R18" s="41">
        <f>SUM(R8:R17)</f>
        <v>4</v>
      </c>
      <c r="S18" s="36">
        <f>(R18/C18)</f>
        <v>1.0230179028132993E-2</v>
      </c>
      <c r="T18" s="41">
        <f>SUM(T8:T17)</f>
        <v>0</v>
      </c>
      <c r="U18" s="36">
        <f>(T18/C18)</f>
        <v>0</v>
      </c>
      <c r="V18" s="36">
        <f>(Q18+S18+U18)</f>
        <v>1.0230179028132993E-2</v>
      </c>
      <c r="W18" s="41">
        <f>SUM(W8:W17)</f>
        <v>1</v>
      </c>
      <c r="X18" s="36">
        <f>(W18/C18)</f>
        <v>2.5575447570332483E-3</v>
      </c>
      <c r="Y18" s="36">
        <f>(X18)</f>
        <v>2.5575447570332483E-3</v>
      </c>
      <c r="Z18" s="41">
        <f>SUM(Z8:Z17)</f>
        <v>4</v>
      </c>
      <c r="AA18" s="36">
        <f>(Z18/C18)</f>
        <v>1.0230179028132993E-2</v>
      </c>
      <c r="AB18" s="35"/>
    </row>
    <row r="19" spans="1:28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Undergraduate Fall 2020</vt:lpstr>
      <vt:lpstr>Graduate Fall 20</vt:lpstr>
      <vt:lpstr>Undergraduate Spring 2021</vt:lpstr>
      <vt:lpstr>Graduate Spring 21</vt:lpstr>
      <vt:lpstr>Undergraduate Summer 21</vt:lpstr>
      <vt:lpstr>Graduate Summer 21</vt:lpstr>
    </vt:vector>
  </TitlesOfParts>
  <Company>University of Mary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Mary Washington</dc:creator>
  <cp:lastModifiedBy>doit</cp:lastModifiedBy>
  <dcterms:created xsi:type="dcterms:W3CDTF">2017-09-13T14:42:25Z</dcterms:created>
  <dcterms:modified xsi:type="dcterms:W3CDTF">2021-09-20T20:43:34Z</dcterms:modified>
</cp:coreProperties>
</file>